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 windowWidth="25230" windowHeight="5930" activeTab="0"/>
  </bookViews>
  <sheets>
    <sheet name="District" sheetId="1" r:id="rId1"/>
    <sheet name="COE" sheetId="2" r:id="rId2"/>
    <sheet name="Charter" sheetId="3" r:id="rId3"/>
  </sheets>
  <definedNames>
    <definedName name="_xlnm.Print_Area" localSheetId="2">'Charter'!$A$1:$C$37</definedName>
    <definedName name="_xlnm.Print_Area" localSheetId="1">'COE'!$A$1:$C$36</definedName>
    <definedName name="_xlnm.Print_Area" localSheetId="0">'District'!$A$1:$C$49</definedName>
    <definedName name="_xlnm.Print_Titles" localSheetId="2">'Charter'!$1:$1</definedName>
    <definedName name="_xlnm.Print_Titles" localSheetId="1">'COE'!$1:$1</definedName>
    <definedName name="_xlnm.Print_Titles" localSheetId="0">'District'!$1:$2</definedName>
    <definedName name="Z_63925533_27DF_4A5A_85F3_ED44CA5EF7F6_.wvu.Cols" localSheetId="2" hidden="1">'Charter'!$E:$IV</definedName>
    <definedName name="Z_63925533_27DF_4A5A_85F3_ED44CA5EF7F6_.wvu.Cols" localSheetId="1" hidden="1">'COE'!$E:$IV</definedName>
    <definedName name="Z_63925533_27DF_4A5A_85F3_ED44CA5EF7F6_.wvu.Cols" localSheetId="0" hidden="1">'District'!$E:$IV</definedName>
    <definedName name="Z_63925533_27DF_4A5A_85F3_ED44CA5EF7F6_.wvu.PrintArea" localSheetId="2" hidden="1">'Charter'!$A$1:$C$37</definedName>
    <definedName name="Z_63925533_27DF_4A5A_85F3_ED44CA5EF7F6_.wvu.PrintArea" localSheetId="1" hidden="1">'COE'!$A$1:$C$36</definedName>
    <definedName name="Z_63925533_27DF_4A5A_85F3_ED44CA5EF7F6_.wvu.PrintArea" localSheetId="0" hidden="1">'District'!$A$1:$C$49</definedName>
    <definedName name="Z_63925533_27DF_4A5A_85F3_ED44CA5EF7F6_.wvu.PrintTitles" localSheetId="2" hidden="1">'Charter'!$1:$1</definedName>
    <definedName name="Z_63925533_27DF_4A5A_85F3_ED44CA5EF7F6_.wvu.PrintTitles" localSheetId="1" hidden="1">'COE'!$1:$1</definedName>
    <definedName name="Z_63925533_27DF_4A5A_85F3_ED44CA5EF7F6_.wvu.PrintTitles" localSheetId="0" hidden="1">'District'!$1:$2</definedName>
    <definedName name="Z_63925533_27DF_4A5A_85F3_ED44CA5EF7F6_.wvu.Rows" localSheetId="1" hidden="1">'COE'!$37:$65536</definedName>
    <definedName name="Z_63925533_27DF_4A5A_85F3_ED44CA5EF7F6_.wvu.Rows" localSheetId="0" hidden="1">'District'!$50:$65536</definedName>
    <definedName name="Z_759BC3C0_A237_42AA_84A8_4E950844CD05_.wvu.Cols" localSheetId="2" hidden="1">'Charter'!$E:$IV</definedName>
    <definedName name="Z_759BC3C0_A237_42AA_84A8_4E950844CD05_.wvu.Cols" localSheetId="1" hidden="1">'COE'!$E:$IV</definedName>
    <definedName name="Z_759BC3C0_A237_42AA_84A8_4E950844CD05_.wvu.Cols" localSheetId="0" hidden="1">'District'!$E:$IV</definedName>
    <definedName name="Z_759BC3C0_A237_42AA_84A8_4E950844CD05_.wvu.PrintArea" localSheetId="2" hidden="1">'Charter'!$A$1:$C$37</definedName>
    <definedName name="Z_759BC3C0_A237_42AA_84A8_4E950844CD05_.wvu.PrintArea" localSheetId="1" hidden="1">'COE'!$A$1:$C$36</definedName>
    <definedName name="Z_759BC3C0_A237_42AA_84A8_4E950844CD05_.wvu.PrintArea" localSheetId="0" hidden="1">'District'!$A$1:$C$49</definedName>
    <definedName name="Z_759BC3C0_A237_42AA_84A8_4E950844CD05_.wvu.PrintTitles" localSheetId="2" hidden="1">'Charter'!$1:$1</definedName>
    <definedName name="Z_759BC3C0_A237_42AA_84A8_4E950844CD05_.wvu.PrintTitles" localSheetId="1" hidden="1">'COE'!$1:$1</definedName>
    <definedName name="Z_759BC3C0_A237_42AA_84A8_4E950844CD05_.wvu.PrintTitles" localSheetId="0" hidden="1">'District'!$1:$2</definedName>
    <definedName name="Z_759BC3C0_A237_42AA_84A8_4E950844CD05_.wvu.Rows" localSheetId="1" hidden="1">'COE'!$37:$65536</definedName>
    <definedName name="Z_759BC3C0_A237_42AA_84A8_4E950844CD05_.wvu.Rows" localSheetId="0" hidden="1">'District'!$50:$65536</definedName>
    <definedName name="Z_AC985772_4C7C_4F41_82AF_7DA19D258562_.wvu.Cols" localSheetId="2" hidden="1">'Charter'!$E:$IV</definedName>
    <definedName name="Z_AC985772_4C7C_4F41_82AF_7DA19D258562_.wvu.Cols" localSheetId="1" hidden="1">'COE'!$E:$IV</definedName>
    <definedName name="Z_AC985772_4C7C_4F41_82AF_7DA19D258562_.wvu.Cols" localSheetId="0" hidden="1">'District'!$E:$IV</definedName>
    <definedName name="Z_AC985772_4C7C_4F41_82AF_7DA19D258562_.wvu.PrintArea" localSheetId="2" hidden="1">'Charter'!$A$1:$C$37</definedName>
    <definedName name="Z_AC985772_4C7C_4F41_82AF_7DA19D258562_.wvu.PrintArea" localSheetId="1" hidden="1">'COE'!$A$1:$C$36</definedName>
    <definedName name="Z_AC985772_4C7C_4F41_82AF_7DA19D258562_.wvu.PrintArea" localSheetId="0" hidden="1">'District'!$A$1:$C$49</definedName>
    <definedName name="Z_AC985772_4C7C_4F41_82AF_7DA19D258562_.wvu.PrintTitles" localSheetId="2" hidden="1">'Charter'!$1:$1</definedName>
    <definedName name="Z_AC985772_4C7C_4F41_82AF_7DA19D258562_.wvu.PrintTitles" localSheetId="1" hidden="1">'COE'!$1:$1</definedName>
    <definedName name="Z_AC985772_4C7C_4F41_82AF_7DA19D258562_.wvu.PrintTitles" localSheetId="0" hidden="1">'District'!$1:$2</definedName>
    <definedName name="Z_AC985772_4C7C_4F41_82AF_7DA19D258562_.wvu.Rows" localSheetId="2" hidden="1">'Charter'!$39:$65536,'Charter'!$38:$38</definedName>
    <definedName name="Z_AC985772_4C7C_4F41_82AF_7DA19D258562_.wvu.Rows" localSheetId="1" hidden="1">'COE'!$37:$65536</definedName>
    <definedName name="Z_AC985772_4C7C_4F41_82AF_7DA19D258562_.wvu.Rows" localSheetId="0" hidden="1">'District'!$50:$65536</definedName>
    <definedName name="Z_C3073E38_79B5_4163_94FC_07EBF76FA684_.wvu.Cols" localSheetId="2" hidden="1">'Charter'!$E:$IV</definedName>
    <definedName name="Z_C3073E38_79B5_4163_94FC_07EBF76FA684_.wvu.Cols" localSheetId="1" hidden="1">'COE'!$E:$IV</definedName>
    <definedName name="Z_C3073E38_79B5_4163_94FC_07EBF76FA684_.wvu.Cols" localSheetId="0" hidden="1">'District'!$E:$IV</definedName>
    <definedName name="Z_C3073E38_79B5_4163_94FC_07EBF76FA684_.wvu.PrintArea" localSheetId="2" hidden="1">'Charter'!$A$1:$C$37</definedName>
    <definedName name="Z_C3073E38_79B5_4163_94FC_07EBF76FA684_.wvu.PrintArea" localSheetId="1" hidden="1">'COE'!$A$1:$C$36</definedName>
    <definedName name="Z_C3073E38_79B5_4163_94FC_07EBF76FA684_.wvu.PrintArea" localSheetId="0" hidden="1">'District'!$A$1:$C$49</definedName>
    <definedName name="Z_C3073E38_79B5_4163_94FC_07EBF76FA684_.wvu.PrintTitles" localSheetId="2" hidden="1">'Charter'!$1:$1</definedName>
    <definedName name="Z_C3073E38_79B5_4163_94FC_07EBF76FA684_.wvu.PrintTitles" localSheetId="1" hidden="1">'COE'!$1:$1</definedName>
    <definedName name="Z_C3073E38_79B5_4163_94FC_07EBF76FA684_.wvu.PrintTitles" localSheetId="0" hidden="1">'District'!$1:$2</definedName>
    <definedName name="Z_C3073E38_79B5_4163_94FC_07EBF76FA684_.wvu.Rows" localSheetId="2" hidden="1">'Charter'!$41:$65536,'Charter'!$38:$38</definedName>
    <definedName name="Z_C3073E38_79B5_4163_94FC_07EBF76FA684_.wvu.Rows" localSheetId="1" hidden="1">'COE'!$39:$65536</definedName>
    <definedName name="Z_C3073E38_79B5_4163_94FC_07EBF76FA684_.wvu.Rows" localSheetId="0" hidden="1">'District'!$52:$65536</definedName>
  </definedNames>
  <calcPr fullCalcOnLoad="1"/>
</workbook>
</file>

<file path=xl/sharedStrings.xml><?xml version="1.0" encoding="utf-8"?>
<sst xmlns="http://schemas.openxmlformats.org/spreadsheetml/2006/main" count="183" uniqueCount="101">
  <si>
    <t>A.1</t>
  </si>
  <si>
    <t>A.1.a</t>
  </si>
  <si>
    <t>A.1.b</t>
  </si>
  <si>
    <t>A.1.c</t>
  </si>
  <si>
    <t>A.2</t>
  </si>
  <si>
    <t>A.2.a</t>
  </si>
  <si>
    <t>A.2.b</t>
  </si>
  <si>
    <t>A.2.c</t>
  </si>
  <si>
    <t>A.2.d</t>
  </si>
  <si>
    <t>A.3</t>
  </si>
  <si>
    <t>B.1</t>
  </si>
  <si>
    <t>B.1.a</t>
  </si>
  <si>
    <t>B.1.b</t>
  </si>
  <si>
    <t>B.1.c</t>
  </si>
  <si>
    <t>B.2</t>
  </si>
  <si>
    <t>B.2.a</t>
  </si>
  <si>
    <t>B.2.b</t>
  </si>
  <si>
    <t>B.2.c</t>
  </si>
  <si>
    <t>B.2.d</t>
  </si>
  <si>
    <t>C.1</t>
  </si>
  <si>
    <t>C.2</t>
  </si>
  <si>
    <t>Section</t>
  </si>
  <si>
    <t>California Department of Education</t>
  </si>
  <si>
    <t>School Fiscal Services Division</t>
  </si>
  <si>
    <t>Result</t>
  </si>
  <si>
    <t>Example</t>
  </si>
  <si>
    <t>B.3</t>
  </si>
  <si>
    <t>COMPARATIVE RATIO CALCULATION</t>
  </si>
  <si>
    <t>EXCESS ADA CALCULATION</t>
  </si>
  <si>
    <t>REPORTING REQUIREMENTS</t>
  </si>
  <si>
    <t xml:space="preserve">Step 1: Determine the Comparative Ratio of ADA to FTE Certificated Employees </t>
  </si>
  <si>
    <t xml:space="preserve">Step 2: Determine the Ratio of Independent Study Pupils’ ADA to Independent Study FTE Certificated Employees </t>
  </si>
  <si>
    <t>Note: Refer to instructions for more detail. For Steps 1 and 2 enter positive numbers only.</t>
  </si>
  <si>
    <t xml:space="preserve">Less: FTE certificated employees who provide instruction to full-time special day class pupils </t>
  </si>
  <si>
    <t xml:space="preserve">Less: Full-time special day class ADA </t>
  </si>
  <si>
    <t xml:space="preserve">Full-time equivalent (FTE) certificated employees providing direct instruction to pupils included in A.1 </t>
  </si>
  <si>
    <t xml:space="preserve">Less: FTE certificated employees whose services supplement direct instruction or who perform administrative 
duties </t>
  </si>
  <si>
    <t xml:space="preserve">Less: Full-time independent study ADA generated by pupils over the age of 18 </t>
  </si>
  <si>
    <r>
      <t>Independent study ratio</t>
    </r>
    <r>
      <rPr>
        <sz val="12"/>
        <color indexed="8"/>
        <rFont val="Arial"/>
        <family val="2"/>
      </rPr>
      <t xml:space="preserve"> (net independent study ADA divided by net FTE certificated employees providing instruction to independent study pupils) </t>
    </r>
  </si>
  <si>
    <t xml:space="preserve">Net FTE certificated employees providing instruction to net independent study pupils </t>
  </si>
  <si>
    <t xml:space="preserve">Step 4: Report Excess ADA by Grade Span </t>
  </si>
  <si>
    <t xml:space="preserve">Step 3: Determine Excess ADA </t>
  </si>
  <si>
    <t xml:space="preserve">(All non-classroom based pupils are accounted for through independent study.) </t>
  </si>
  <si>
    <t xml:space="preserve">Less: FTE certificated employees whose services supplement direct instruction or who perform administrative 
duties. An "FTE" means an employee who is required to work a minimum 6-hour day and 175 days per fiscal 
year. </t>
  </si>
  <si>
    <t xml:space="preserve">Less: Full-time independent study ADA generated by special education pupils enrolled in special day classes on 
a full-time basis </t>
  </si>
  <si>
    <r>
      <t xml:space="preserve">Comparative ratio </t>
    </r>
    <r>
      <rPr>
        <sz val="12"/>
        <color indexed="8"/>
        <rFont val="Arial"/>
        <family val="2"/>
      </rPr>
      <t xml:space="preserve">(net comparative ADA divided by net FTE certificated employees, or the ratio negotiated in a collective bargaining agreement) </t>
    </r>
  </si>
  <si>
    <t xml:space="preserve">Less: Independent study ADA generated by special education pupils enrolled in special day classes on 
a full-time basis </t>
  </si>
  <si>
    <t>A.1.d</t>
  </si>
  <si>
    <t>A.2.e</t>
  </si>
  <si>
    <t>B.1.d</t>
  </si>
  <si>
    <t>B.2.e</t>
  </si>
  <si>
    <t>C.3</t>
  </si>
  <si>
    <t>D.1</t>
  </si>
  <si>
    <t>If A.3 is less than B.3, subtract the independent study ratio from the comparative ratio to determine the excess ADA per FTE (if A.3 &lt; B.3, then = B.3 - A.3)</t>
  </si>
  <si>
    <t>If A.1 is less than B.3, subtract the independent study ratio from the comparative ratio to determine the excess ADA per FTE (if A.1 &lt; B.3, = B.3 - A.1)</t>
  </si>
  <si>
    <r>
      <rPr>
        <b/>
        <sz val="12"/>
        <color indexed="8"/>
        <rFont val="Arial"/>
        <family val="2"/>
      </rPr>
      <t>Net FTE certificated employees providing instruction to net independent study pupils</t>
    </r>
    <r>
      <rPr>
        <sz val="12"/>
        <color indexed="8"/>
        <rFont val="Arial"/>
        <family val="2"/>
      </rPr>
      <t xml:space="preserve"> (= B.2 - B.2.a - B.2.b - B.2.c) </t>
    </r>
  </si>
  <si>
    <t xml:space="preserve">Less: Necessary Small School ADA </t>
  </si>
  <si>
    <t>April 2017</t>
  </si>
  <si>
    <t>Total average daily attendance (ADA) to be reported on lines A-1 and A-5 of the school district’s P-2 attendance data submission from any applicable school district Principal Apportionment Data Collection (PADC) Software entry screen.</t>
  </si>
  <si>
    <t>Obtain the prior year comparative ratio (net comparative average daily attendance (ADA) divided by net FTE certificated employees) for all other educational programs of the high school or unified school district with the largest ADA of pupils in that county, or the ratio negotiated in a collective bargaining agreement.</t>
  </si>
  <si>
    <t>Total ADA for full-time independent study included in ADA to be reported in the County Office of Education's (COE) P-2 Attendance data submission from any COE Principal Apportionment Data Collection (PADC) Software entry screen</t>
  </si>
  <si>
    <t>Obtain the prior year comparative ratio (net comparative average daily attendance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</si>
  <si>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Total independent study ADA to be reported in the charter school's P-2 attendance data submission from any applicable Principal Apportionment Data Collection (PADC) Software entry screen </t>
  </si>
  <si>
    <t>FY 2016-17 Course Based Independent Study Ratio Calculations for Charter Schools</t>
  </si>
  <si>
    <t xml:space="preserve">Less: FTE certificated employees who provide instruction in Necessary Small Schools </t>
  </si>
  <si>
    <t>COURSE BASED INDEPENDENT STUDY RATIO CALCULATION</t>
  </si>
  <si>
    <t xml:space="preserve">Less: Full-time traditional independent study ADA </t>
  </si>
  <si>
    <r>
      <t>Course based independent study ratio</t>
    </r>
    <r>
      <rPr>
        <sz val="12"/>
        <color indexed="8"/>
        <rFont val="Arial"/>
        <family val="2"/>
      </rPr>
      <t xml:space="preserve"> (net independent study ADA divided by net FTE certificated employees providing instruction to independent study pupils) </t>
    </r>
  </si>
  <si>
    <t>Total ADA for full-time course based study included in A.1.a</t>
  </si>
  <si>
    <t xml:space="preserve">Less: Full-time course based independent study ADA generated by pupils over the age of 18 </t>
  </si>
  <si>
    <t xml:space="preserve">Less: Full-time course based independent study ADA generated by pupils in Necessary Small Schools </t>
  </si>
  <si>
    <t xml:space="preserve">Less: Full-time course based independent study ADA generated by special education pupils enrolled in special day classes on a full-time basis </t>
  </si>
  <si>
    <t>Less: FTE certificated employees who provide independent study instruction to pupils over the age of 18  in B.1.a</t>
  </si>
  <si>
    <t>Less: FTE certificated employees who provide independent study instruction to special day class pupils  in B.1.b</t>
  </si>
  <si>
    <t>Less: FTE certificated employees who provide independent study instruction in Necessary Small Schools in B.1.c</t>
  </si>
  <si>
    <t>Total FTE certificated employees providing instruction to full-time independent study pupils in B.1</t>
  </si>
  <si>
    <t>Less: FTE certificated employees who provide independent study instruction to pupils over the age of 18 in B.1.a</t>
  </si>
  <si>
    <t>Less: FTE certificated employees who provide independent study instruction to special day class pupils in B.1.b</t>
  </si>
  <si>
    <t>Total FTE certificated employees providing instruction to independent study pupils in B.1</t>
  </si>
  <si>
    <t>Less: FTE certificated employees who provide independent study instruction to full-time special day class pupils in B.1.a</t>
  </si>
  <si>
    <t>Less: FTE certificated employees who provide full-time traditional independent study ADA in B.1.b</t>
  </si>
  <si>
    <t>FY 2016-17 Course Based Independent Study Ratio Calculations for School Districts</t>
  </si>
  <si>
    <t>Less: Full-time independent study ADA (includes both CBIS and traditional independent study)</t>
  </si>
  <si>
    <t>Less: FTE certificated employees who provide full-time independent study instruction (CBIS and traditional)</t>
  </si>
  <si>
    <t xml:space="preserve">If A.3 is equal to or greater than B.3, include all CBIS ADA in ADA reported at P-2 and Annual </t>
  </si>
  <si>
    <r>
      <t>Excess CBIS ADA</t>
    </r>
    <r>
      <rPr>
        <sz val="12"/>
        <color indexed="8"/>
        <rFont val="Arial"/>
        <family val="2"/>
      </rPr>
      <t xml:space="preserve"> (excess ADA per FTE in C.2 multiplied by the net FTE certificated employees providing instruction to net independent study pupils in Step 2) </t>
    </r>
  </si>
  <si>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</si>
  <si>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FY 2016-17 Course Based Independent Study Ratio Calculations</t>
  </si>
  <si>
    <t xml:space="preserve"> for County Offices of Education Worksheet</t>
  </si>
  <si>
    <t>If A.1 is equal to or greater than B.3, include all CBIS ADA in ADA reported at P-2 and Annual</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</si>
  <si>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</si>
  <si>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r>
      <t>Excess CBIS ADA</t>
    </r>
    <r>
      <rPr>
        <sz val="12"/>
        <color indexed="8"/>
        <rFont val="Arial"/>
        <family val="2"/>
      </rPr>
      <t xml:space="preserve"> (excess ADA per FTE in C.2 by the net FTE certificated employees providing instruction to net independent study pupils in Step 2) </t>
    </r>
  </si>
  <si>
    <t>Subtract excess CBIS ADA from ADA reported on Line A-1 of the charter school P-2 and Annual attendance data submission from any applicable charter school entry screen. Report excess ADA by grade span on Line B-4 of the P-2 and Annual Charter School Attendance entry screen or Line C-4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</si>
  <si>
    <t>http://www.cde.ca.gov/sp/eo/is/cbisratiocalcinstr1617.asp</t>
  </si>
  <si>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</si>
  <si>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</si>
  <si>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</si>
  <si>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</si>
  <si>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</si>
  <si>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</si>
  <si>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r>
      <t>Net course based independent study ADA</t>
    </r>
    <r>
      <rPr>
        <sz val="12"/>
        <color indexed="8"/>
        <rFont val="Arial"/>
        <family val="2"/>
      </rPr>
      <t xml:space="preserve"> (= B.1 - B.1.a - B.1.b)</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</si>
</sst>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00_);[Red]\(#,##0.000\)"/>
    <numFmt numFmtId="166" formatCode="#,##0.0000_);[Red]\(#,##0.0000\)"/>
  </numFmts>
  <fonts count="49">
    <font>
      <sz val="11"/>
      <color theme="1"/>
      <name val="Garamond"/>
      <family val="2"/>
    </font>
    <font>
      <sz val="11"/>
      <color indexed="8"/>
      <name val="Garamond"/>
      <family val="2"/>
    </font>
    <font>
      <sz val="12"/>
      <color indexed="8"/>
      <name val="Arial"/>
      <family val="2"/>
    </font>
    <font>
      <b/>
      <sz val="12"/>
      <color indexed="8"/>
      <name val="Arial"/>
      <family val="2"/>
    </font>
    <font>
      <sz val="11"/>
      <color indexed="9"/>
      <name val="Garamond"/>
      <family val="2"/>
    </font>
    <font>
      <sz val="11"/>
      <color indexed="20"/>
      <name val="Garamond"/>
      <family val="2"/>
    </font>
    <font>
      <b/>
      <sz val="11"/>
      <color indexed="52"/>
      <name val="Garamond"/>
      <family val="2"/>
    </font>
    <font>
      <b/>
      <sz val="11"/>
      <color indexed="9"/>
      <name val="Garamond"/>
      <family val="2"/>
    </font>
    <font>
      <i/>
      <sz val="11"/>
      <color indexed="23"/>
      <name val="Garamond"/>
      <family val="2"/>
    </font>
    <font>
      <u val="single"/>
      <sz val="11"/>
      <color indexed="60"/>
      <name val="Garamond"/>
      <family val="2"/>
    </font>
    <font>
      <sz val="11"/>
      <color indexed="17"/>
      <name val="Garamond"/>
      <family val="2"/>
    </font>
    <font>
      <b/>
      <sz val="15"/>
      <color indexed="63"/>
      <name val="Garamond"/>
      <family val="2"/>
    </font>
    <font>
      <b/>
      <sz val="13"/>
      <color indexed="63"/>
      <name val="Garamond"/>
      <family val="2"/>
    </font>
    <font>
      <b/>
      <sz val="11"/>
      <color indexed="63"/>
      <name val="Garamond"/>
      <family val="2"/>
    </font>
    <font>
      <u val="single"/>
      <sz val="11"/>
      <color indexed="50"/>
      <name val="Garamond"/>
      <family val="2"/>
    </font>
    <font>
      <sz val="11"/>
      <color indexed="62"/>
      <name val="Garamond"/>
      <family val="2"/>
    </font>
    <font>
      <sz val="11"/>
      <color indexed="52"/>
      <name val="Garamond"/>
      <family val="2"/>
    </font>
    <font>
      <sz val="11"/>
      <color indexed="60"/>
      <name val="Garamond"/>
      <family val="2"/>
    </font>
    <font>
      <sz val="18"/>
      <color indexed="63"/>
      <name val="Garamond"/>
      <family val="2"/>
    </font>
    <font>
      <b/>
      <sz val="11"/>
      <color indexed="8"/>
      <name val="Garamond"/>
      <family val="2"/>
    </font>
    <font>
      <sz val="11"/>
      <color indexed="10"/>
      <name val="Garamond"/>
      <family val="2"/>
    </font>
    <font>
      <b/>
      <i/>
      <sz val="12"/>
      <color indexed="8"/>
      <name val="Arial"/>
      <family val="2"/>
    </font>
    <font>
      <u val="single"/>
      <sz val="12"/>
      <color indexed="30"/>
      <name val="Arial"/>
      <family val="2"/>
    </font>
    <font>
      <b/>
      <sz val="12"/>
      <color indexed="30"/>
      <name val="Arial"/>
      <family val="2"/>
    </font>
    <font>
      <sz val="12"/>
      <color indexed="8"/>
      <name val="Garamond"/>
      <family val="2"/>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u val="single"/>
      <sz val="11"/>
      <color theme="11"/>
      <name val="Garamond"/>
      <family val="2"/>
    </font>
    <font>
      <sz val="11"/>
      <color rgb="FF006100"/>
      <name val="Garamond"/>
      <family val="2"/>
    </font>
    <font>
      <b/>
      <sz val="15"/>
      <color theme="3"/>
      <name val="Garamond"/>
      <family val="2"/>
    </font>
    <font>
      <b/>
      <sz val="13"/>
      <color theme="3"/>
      <name val="Garamond"/>
      <family val="2"/>
    </font>
    <font>
      <b/>
      <sz val="11"/>
      <color theme="3"/>
      <name val="Garamond"/>
      <family val="2"/>
    </font>
    <font>
      <u val="single"/>
      <sz val="11"/>
      <color theme="10"/>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sz val="18"/>
      <color theme="3"/>
      <name val="Garamond"/>
      <family val="2"/>
    </font>
    <font>
      <b/>
      <sz val="11"/>
      <color theme="1"/>
      <name val="Garamond"/>
      <family val="2"/>
    </font>
    <font>
      <sz val="11"/>
      <color rgb="FFFF0000"/>
      <name val="Garamond"/>
      <family val="2"/>
    </font>
    <font>
      <b/>
      <sz val="12"/>
      <color theme="1"/>
      <name val="Arial"/>
      <family val="2"/>
    </font>
    <font>
      <sz val="12"/>
      <color theme="1"/>
      <name val="Arial"/>
      <family val="2"/>
    </font>
    <font>
      <b/>
      <i/>
      <sz val="12"/>
      <color theme="1"/>
      <name val="Arial"/>
      <family val="2"/>
    </font>
    <font>
      <u val="single"/>
      <sz val="12"/>
      <color rgb="FF0070C0"/>
      <name val="Arial"/>
      <family val="2"/>
    </font>
    <font>
      <b/>
      <sz val="12"/>
      <color rgb="FF0070C0"/>
      <name val="Arial"/>
      <family val="2"/>
    </font>
    <font>
      <sz val="12"/>
      <color theme="1"/>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
      <left/>
      <right style="thin"/>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style="thin"/>
    </border>
    <border>
      <left style="thin">
        <color rgb="FF000000"/>
      </left>
      <right style="thin"/>
      <top style="thin">
        <color rgb="FF000000"/>
      </top>
      <bottom style="thin"/>
    </border>
    <border>
      <left style="thin"/>
      <right style="thin"/>
      <top style="thin"/>
      <bottom style="thin"/>
    </border>
    <border>
      <left style="thin"/>
      <right/>
      <top style="thin"/>
      <bottom style="thin"/>
    </border>
    <border>
      <left/>
      <right/>
      <top style="thin">
        <color rgb="FF000000"/>
      </top>
      <bottom style="thin"/>
    </border>
    <border>
      <left/>
      <right style="thin">
        <color rgb="FF000000"/>
      </right>
      <top style="thin">
        <color rgb="FF000000"/>
      </top>
      <bottom/>
    </border>
    <border>
      <left/>
      <right/>
      <top style="thin"/>
      <bottom style="thin"/>
    </border>
    <border>
      <left/>
      <right style="thin">
        <color rgb="FF000000"/>
      </right>
      <top style="thin">
        <color rgb="FF000000"/>
      </top>
      <bottom style="thin">
        <color rgb="FF000000"/>
      </bottom>
    </border>
    <border>
      <left>
        <color indexed="63"/>
      </left>
      <right style="thin"/>
      <top>
        <color indexed="63"/>
      </top>
      <bottom>
        <color indexed="63"/>
      </bottom>
    </border>
    <border>
      <left style="thin">
        <color rgb="FF000000"/>
      </left>
      <right style="thin"/>
      <top style="thin">
        <color rgb="FF000000"/>
      </top>
      <bottom style="thin">
        <color rgb="FF000000"/>
      </bottom>
    </border>
    <border>
      <left/>
      <right style="thin"/>
      <top style="thin">
        <color rgb="FF000000"/>
      </top>
      <bottom/>
    </border>
    <border>
      <left style="thin"/>
      <right style="thin">
        <color rgb="FF000000"/>
      </right>
      <top style="thin">
        <color rgb="FF000000"/>
      </top>
      <bottom style="thin">
        <color rgb="FF000000"/>
      </bottom>
    </border>
    <border>
      <left style="thin"/>
      <right style="thin">
        <color rgb="FF000000"/>
      </right>
      <top style="thin">
        <color rgb="FF000000"/>
      </top>
      <bottom/>
    </border>
    <border>
      <left style="thin"/>
      <right style="thin">
        <color rgb="FF000000"/>
      </right>
      <top/>
      <bottom style="thin">
        <color rgb="FF000000"/>
      </bottom>
    </border>
    <border>
      <left style="thin"/>
      <right style="thin">
        <color rgb="FF000000"/>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3">
    <xf numFmtId="0" fontId="0" fillId="0" borderId="0" xfId="0" applyFont="1" applyAlignment="1">
      <alignment/>
    </xf>
    <xf numFmtId="0" fontId="43" fillId="0" borderId="0" xfId="0" applyFont="1" applyAlignment="1" applyProtection="1">
      <alignment vertical="center"/>
      <protection/>
    </xf>
    <xf numFmtId="0" fontId="44" fillId="0" borderId="0" xfId="0" applyFont="1" applyAlignment="1" applyProtection="1">
      <alignment/>
      <protection/>
    </xf>
    <xf numFmtId="0" fontId="43" fillId="13" borderId="10" xfId="0" applyFont="1" applyFill="1" applyBorder="1" applyAlignment="1" applyProtection="1">
      <alignment horizontal="center" vertical="center" wrapText="1"/>
      <protection/>
    </xf>
    <xf numFmtId="0" fontId="43" fillId="13" borderId="11" xfId="0" applyFont="1" applyFill="1" applyBorder="1" applyAlignment="1" applyProtection="1">
      <alignment horizontal="center" vertical="center" wrapText="1"/>
      <protection/>
    </xf>
    <xf numFmtId="0" fontId="43" fillId="13" borderId="12" xfId="0" applyFont="1" applyFill="1" applyBorder="1" applyAlignment="1" applyProtection="1">
      <alignment horizontal="center" vertical="center" wrapText="1"/>
      <protection/>
    </xf>
    <xf numFmtId="0" fontId="44" fillId="0" borderId="13" xfId="0" applyFont="1" applyBorder="1" applyAlignment="1" applyProtection="1">
      <alignment wrapText="1"/>
      <protection/>
    </xf>
    <xf numFmtId="0" fontId="44" fillId="0" borderId="14" xfId="0" applyFont="1" applyBorder="1" applyAlignment="1" applyProtection="1">
      <alignment wrapText="1"/>
      <protection/>
    </xf>
    <xf numFmtId="0" fontId="43" fillId="0" borderId="15" xfId="0" applyFont="1" applyBorder="1" applyAlignment="1" applyProtection="1">
      <alignment horizontal="right"/>
      <protection/>
    </xf>
    <xf numFmtId="164" fontId="43" fillId="0" borderId="16" xfId="0" applyNumberFormat="1" applyFont="1" applyBorder="1" applyAlignment="1" applyProtection="1">
      <alignment horizontal="right" wrapText="1"/>
      <protection/>
    </xf>
    <xf numFmtId="0" fontId="44" fillId="0" borderId="17" xfId="0" applyFont="1" applyBorder="1" applyAlignment="1" applyProtection="1">
      <alignment wrapText="1"/>
      <protection/>
    </xf>
    <xf numFmtId="0" fontId="43" fillId="0" borderId="15" xfId="0" applyFont="1" applyBorder="1" applyAlignment="1" applyProtection="1">
      <alignment horizontal="right" wrapText="1"/>
      <protection/>
    </xf>
    <xf numFmtId="0" fontId="43" fillId="0" borderId="18" xfId="0" applyFont="1" applyBorder="1" applyAlignment="1" applyProtection="1">
      <alignment wrapText="1"/>
      <protection/>
    </xf>
    <xf numFmtId="164" fontId="43" fillId="0" borderId="19" xfId="0" applyNumberFormat="1" applyFont="1" applyBorder="1" applyAlignment="1" applyProtection="1">
      <alignment horizontal="right" wrapText="1"/>
      <protection/>
    </xf>
    <xf numFmtId="0" fontId="44" fillId="0" borderId="0" xfId="0" applyFont="1" applyBorder="1" applyAlignment="1" applyProtection="1">
      <alignment horizontal="center" vertical="center" wrapText="1"/>
      <protection/>
    </xf>
    <xf numFmtId="0" fontId="44" fillId="0" borderId="0" xfId="0" applyFont="1" applyBorder="1" applyAlignment="1" applyProtection="1">
      <alignment vertical="center" wrapText="1"/>
      <protection/>
    </xf>
    <xf numFmtId="164" fontId="44" fillId="0" borderId="0" xfId="0" applyNumberFormat="1" applyFont="1" applyBorder="1" applyAlignment="1" applyProtection="1">
      <alignment horizontal="right" vertical="center" wrapText="1"/>
      <protection/>
    </xf>
    <xf numFmtId="0" fontId="43" fillId="13" borderId="20" xfId="0" applyFont="1" applyFill="1" applyBorder="1" applyAlignment="1" applyProtection="1">
      <alignment horizontal="center" vertical="center" wrapText="1"/>
      <protection/>
    </xf>
    <xf numFmtId="0" fontId="44" fillId="0" borderId="20" xfId="0" applyFont="1" applyBorder="1" applyAlignment="1" applyProtection="1">
      <alignment wrapText="1"/>
      <protection/>
    </xf>
    <xf numFmtId="164" fontId="43" fillId="0" borderId="20" xfId="0" applyNumberFormat="1" applyFont="1" applyBorder="1" applyAlignment="1" applyProtection="1">
      <alignment horizontal="right" wrapText="1"/>
      <protection/>
    </xf>
    <xf numFmtId="0" fontId="43" fillId="0" borderId="20" xfId="0" applyFont="1" applyBorder="1" applyAlignment="1" applyProtection="1">
      <alignment wrapText="1"/>
      <protection/>
    </xf>
    <xf numFmtId="0" fontId="44" fillId="0" borderId="0" xfId="0" applyFont="1" applyAlignment="1" applyProtection="1">
      <alignment vertical="center"/>
      <protection/>
    </xf>
    <xf numFmtId="0" fontId="43" fillId="13" borderId="13" xfId="0" applyFont="1" applyFill="1" applyBorder="1" applyAlignment="1" applyProtection="1">
      <alignment horizontal="center" vertical="center" wrapText="1"/>
      <protection/>
    </xf>
    <xf numFmtId="164" fontId="44" fillId="0" borderId="20" xfId="0" applyNumberFormat="1" applyFont="1" applyBorder="1" applyAlignment="1" applyProtection="1">
      <alignment horizontal="right" wrapText="1"/>
      <protection/>
    </xf>
    <xf numFmtId="0" fontId="44" fillId="0" borderId="15" xfId="0" applyFont="1" applyBorder="1" applyAlignment="1" applyProtection="1">
      <alignment wrapText="1"/>
      <protection/>
    </xf>
    <xf numFmtId="0" fontId="43" fillId="0" borderId="15" xfId="0" applyFont="1" applyBorder="1" applyAlignment="1" applyProtection="1">
      <alignment wrapText="1"/>
      <protection/>
    </xf>
    <xf numFmtId="0" fontId="43" fillId="13" borderId="21" xfId="0" applyFont="1" applyFill="1" applyBorder="1" applyAlignment="1" applyProtection="1">
      <alignment horizontal="center" vertical="center" wrapText="1"/>
      <protection/>
    </xf>
    <xf numFmtId="0" fontId="43" fillId="13" borderId="22" xfId="0" applyFont="1" applyFill="1" applyBorder="1" applyAlignment="1" applyProtection="1">
      <alignment horizontal="center" vertical="center" wrapText="1"/>
      <protection/>
    </xf>
    <xf numFmtId="0" fontId="43" fillId="13" borderId="23" xfId="0" applyFont="1" applyFill="1" applyBorder="1" applyAlignment="1" applyProtection="1">
      <alignment horizontal="center" vertical="center" wrapText="1"/>
      <protection/>
    </xf>
    <xf numFmtId="0" fontId="44" fillId="0" borderId="24" xfId="0" applyFont="1" applyBorder="1" applyAlignment="1" applyProtection="1">
      <alignment wrapText="1"/>
      <protection/>
    </xf>
    <xf numFmtId="0" fontId="44" fillId="0" borderId="18" xfId="0" applyFont="1" applyBorder="1" applyAlignment="1" applyProtection="1">
      <alignment wrapText="1"/>
      <protection/>
    </xf>
    <xf numFmtId="164" fontId="43" fillId="0" borderId="25" xfId="0" applyNumberFormat="1" applyFont="1" applyBorder="1" applyAlignment="1" applyProtection="1">
      <alignment horizontal="right" wrapText="1"/>
      <protection/>
    </xf>
    <xf numFmtId="0" fontId="43" fillId="0" borderId="0" xfId="0" applyFont="1" applyAlignment="1" applyProtection="1">
      <alignment/>
      <protection/>
    </xf>
    <xf numFmtId="0" fontId="44" fillId="0" borderId="0" xfId="0" applyFont="1" applyAlignment="1" applyProtection="1">
      <alignment horizontal="centerContinuous" wrapText="1"/>
      <protection/>
    </xf>
    <xf numFmtId="0" fontId="44" fillId="0" borderId="26" xfId="0" applyFont="1" applyBorder="1" applyAlignment="1" applyProtection="1">
      <alignment/>
      <protection/>
    </xf>
    <xf numFmtId="0" fontId="43" fillId="13" borderId="27" xfId="0" applyFont="1" applyFill="1" applyBorder="1" applyAlignment="1" applyProtection="1">
      <alignment horizontal="center" vertical="center" wrapText="1"/>
      <protection/>
    </xf>
    <xf numFmtId="164" fontId="44" fillId="0" borderId="26" xfId="0" applyNumberFormat="1" applyFont="1" applyBorder="1" applyAlignment="1" applyProtection="1">
      <alignment horizontal="right" wrapText="1"/>
      <protection/>
    </xf>
    <xf numFmtId="0" fontId="43" fillId="13" borderId="28" xfId="0" applyFont="1" applyFill="1" applyBorder="1" applyAlignment="1" applyProtection="1">
      <alignment horizontal="center" vertical="center" wrapText="1"/>
      <protection/>
    </xf>
    <xf numFmtId="0" fontId="44" fillId="0" borderId="0" xfId="0" applyFont="1" applyBorder="1" applyAlignment="1" applyProtection="1">
      <alignment/>
      <protection/>
    </xf>
    <xf numFmtId="164" fontId="44" fillId="0" borderId="27" xfId="0" applyNumberFormat="1" applyFont="1" applyBorder="1" applyAlignment="1" applyProtection="1">
      <alignment horizontal="right" wrapText="1"/>
      <protection/>
    </xf>
    <xf numFmtId="0" fontId="44" fillId="0" borderId="29" xfId="0" applyFont="1" applyBorder="1" applyAlignment="1" applyProtection="1">
      <alignment wrapText="1"/>
      <protection/>
    </xf>
    <xf numFmtId="0" fontId="44" fillId="0" borderId="30" xfId="0" applyFont="1" applyBorder="1" applyAlignment="1" applyProtection="1">
      <alignment wrapText="1"/>
      <protection/>
    </xf>
    <xf numFmtId="0" fontId="44" fillId="0" borderId="21" xfId="0" applyFont="1" applyBorder="1" applyAlignment="1" applyProtection="1">
      <alignment/>
      <protection/>
    </xf>
    <xf numFmtId="0" fontId="44" fillId="0" borderId="31" xfId="0" applyFont="1" applyBorder="1" applyAlignment="1" applyProtection="1">
      <alignment wrapText="1"/>
      <protection/>
    </xf>
    <xf numFmtId="0" fontId="44" fillId="0" borderId="32" xfId="0" applyFont="1" applyBorder="1" applyAlignment="1" applyProtection="1">
      <alignment wrapText="1"/>
      <protection/>
    </xf>
    <xf numFmtId="0" fontId="45" fillId="0" borderId="0" xfId="0" applyFont="1" applyAlignment="1" applyProtection="1">
      <alignment horizontal="left"/>
      <protection/>
    </xf>
    <xf numFmtId="0" fontId="44" fillId="0" borderId="33" xfId="0" applyFont="1" applyBorder="1" applyAlignment="1" applyProtection="1">
      <alignment wrapText="1"/>
      <protection/>
    </xf>
    <xf numFmtId="0" fontId="44" fillId="0" borderId="0" xfId="0" applyFont="1" applyAlignment="1" applyProtection="1">
      <alignment horizontal="left" indent="5"/>
      <protection/>
    </xf>
    <xf numFmtId="0" fontId="44" fillId="0" borderId="18" xfId="0" applyFont="1" applyBorder="1" applyAlignment="1" applyProtection="1">
      <alignment vertical="center" wrapText="1"/>
      <protection/>
    </xf>
    <xf numFmtId="0" fontId="44" fillId="0" borderId="24" xfId="0" applyFont="1" applyBorder="1" applyAlignment="1" applyProtection="1">
      <alignment vertical="center" wrapText="1"/>
      <protection/>
    </xf>
    <xf numFmtId="0" fontId="43" fillId="0" borderId="0" xfId="0" applyFont="1" applyAlignment="1" applyProtection="1">
      <alignment horizontal="centerContinuous"/>
      <protection/>
    </xf>
    <xf numFmtId="0" fontId="43" fillId="0" borderId="0" xfId="0" applyFont="1" applyBorder="1" applyAlignment="1" applyProtection="1">
      <alignment horizontal="centerContinuous"/>
      <protection/>
    </xf>
    <xf numFmtId="0" fontId="46" fillId="0" borderId="0" xfId="53" applyFont="1" applyAlignment="1">
      <alignment/>
    </xf>
    <xf numFmtId="0" fontId="47" fillId="0" borderId="0" xfId="0" applyFont="1" applyAlignment="1" applyProtection="1">
      <alignment horizontal="centerContinuous"/>
      <protection/>
    </xf>
    <xf numFmtId="164" fontId="44" fillId="0" borderId="0" xfId="0" applyNumberFormat="1" applyFont="1" applyAlignment="1" applyProtection="1">
      <alignment/>
      <protection/>
    </xf>
    <xf numFmtId="0" fontId="44" fillId="0" borderId="0" xfId="0" applyFont="1" applyAlignment="1" applyProtection="1" quotePrefix="1">
      <alignment/>
      <protection/>
    </xf>
    <xf numFmtId="0" fontId="44" fillId="0" borderId="0" xfId="0" applyFont="1" applyAlignment="1" applyProtection="1">
      <alignment horizontal="left" vertical="center" indent="15"/>
      <protection/>
    </xf>
    <xf numFmtId="0" fontId="43" fillId="0" borderId="0" xfId="0" applyFont="1" applyAlignment="1" applyProtection="1">
      <alignment horizontal="center"/>
      <protection/>
    </xf>
    <xf numFmtId="0" fontId="44" fillId="0" borderId="15" xfId="0" applyFont="1" applyBorder="1" applyAlignment="1" applyProtection="1">
      <alignment/>
      <protection/>
    </xf>
    <xf numFmtId="49" fontId="44" fillId="0" borderId="0" xfId="0" applyNumberFormat="1" applyFont="1" applyAlignment="1" applyProtection="1">
      <alignment/>
      <protection/>
    </xf>
    <xf numFmtId="0" fontId="44" fillId="0" borderId="34" xfId="0" applyFont="1" applyBorder="1" applyAlignment="1" applyProtection="1">
      <alignment wrapText="1"/>
      <protection/>
    </xf>
    <xf numFmtId="0" fontId="48" fillId="0" borderId="33" xfId="0" applyFont="1" applyBorder="1" applyAlignment="1">
      <alignment wrapText="1"/>
    </xf>
    <xf numFmtId="0" fontId="44" fillId="0" borderId="35" xfId="0" applyFont="1" applyBorder="1"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de.ca.gov/sp/eo/is/cbisratiocalcinstr1617.as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de.ca.gov/sp/eo/is/cbisratiocalcinstr1617.as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de.ca.gov/sp/eo/is/cbisratiocalcinstr1617.asp"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showGridLines="0" tabSelected="1" zoomScalePageLayoutView="0" workbookViewId="0" topLeftCell="A1">
      <selection activeCell="A1" sqref="A1"/>
    </sheetView>
  </sheetViews>
  <sheetFormatPr defaultColWidth="0" defaultRowHeight="15" zeroHeight="1"/>
  <cols>
    <col min="1" max="1" width="10.28125" style="2" customWidth="1"/>
    <col min="2" max="2" width="118.57421875" style="2" customWidth="1"/>
    <col min="3" max="3" width="12.00390625" style="2" customWidth="1"/>
    <col min="4" max="4" width="0.2890625" style="2" customWidth="1"/>
    <col min="5" max="250" width="9.140625" style="2" hidden="1" customWidth="1"/>
    <col min="251" max="251" width="3.421875" style="2" hidden="1" customWidth="1"/>
    <col min="252" max="252" width="2.7109375" style="2" hidden="1" customWidth="1"/>
    <col min="253" max="253" width="2.00390625" style="2" hidden="1" customWidth="1"/>
    <col min="254" max="254" width="7.421875" style="2" hidden="1" customWidth="1"/>
    <col min="255" max="255" width="4.57421875" style="2" hidden="1" customWidth="1"/>
    <col min="256" max="16384" width="9.57421875" style="2" hidden="1" customWidth="1"/>
  </cols>
  <sheetData>
    <row r="1" spans="1:4" ht="15">
      <c r="A1" s="50" t="s">
        <v>81</v>
      </c>
      <c r="B1" s="50"/>
      <c r="C1" s="51"/>
      <c r="D1" s="38"/>
    </row>
    <row r="2" spans="1:4" ht="15">
      <c r="A2" s="50" t="s">
        <v>25</v>
      </c>
      <c r="B2" s="50"/>
      <c r="C2" s="51"/>
      <c r="D2" s="38"/>
    </row>
    <row r="3" spans="1:3" ht="15" customHeight="1">
      <c r="A3" s="50"/>
      <c r="B3" s="50"/>
      <c r="C3" s="50"/>
    </row>
    <row r="4" spans="1:3" ht="15">
      <c r="A4" s="45" t="s">
        <v>32</v>
      </c>
      <c r="B4" s="50"/>
      <c r="C4" s="50"/>
    </row>
    <row r="5" spans="1:3" ht="15" customHeight="1">
      <c r="A5" s="52" t="s">
        <v>93</v>
      </c>
      <c r="B5" s="53"/>
      <c r="C5" s="50"/>
    </row>
    <row r="6" spans="1:4" ht="15">
      <c r="A6" s="1" t="s">
        <v>30</v>
      </c>
      <c r="C6" s="38"/>
      <c r="D6" s="38"/>
    </row>
    <row r="7" spans="1:3" ht="20.25" customHeight="1">
      <c r="A7" s="3" t="s">
        <v>21</v>
      </c>
      <c r="B7" s="4" t="s">
        <v>27</v>
      </c>
      <c r="C7" s="5" t="s">
        <v>24</v>
      </c>
    </row>
    <row r="8" spans="1:5" ht="53.25" customHeight="1">
      <c r="A8" s="40" t="s">
        <v>0</v>
      </c>
      <c r="B8" s="6" t="s">
        <v>58</v>
      </c>
      <c r="C8" s="39">
        <v>7750</v>
      </c>
      <c r="E8" s="54"/>
    </row>
    <row r="9" spans="1:3" ht="19.5" customHeight="1">
      <c r="A9" s="40" t="s">
        <v>1</v>
      </c>
      <c r="B9" s="6" t="s">
        <v>82</v>
      </c>
      <c r="C9" s="39">
        <v>575.4</v>
      </c>
    </row>
    <row r="10" spans="1:3" ht="19.5" customHeight="1">
      <c r="A10" s="40" t="s">
        <v>2</v>
      </c>
      <c r="B10" s="6" t="s">
        <v>34</v>
      </c>
      <c r="C10" s="39">
        <v>85.3</v>
      </c>
    </row>
    <row r="11" spans="1:3" ht="19.5" customHeight="1">
      <c r="A11" s="41" t="s">
        <v>3</v>
      </c>
      <c r="B11" s="7" t="s">
        <v>56</v>
      </c>
      <c r="C11" s="39">
        <v>92</v>
      </c>
    </row>
    <row r="12" spans="1:3" ht="19.5" customHeight="1">
      <c r="A12" s="42" t="s">
        <v>47</v>
      </c>
      <c r="B12" s="8" t="s">
        <v>94</v>
      </c>
      <c r="C12" s="9">
        <f>ROUND((C8-C9-C10-C11),1)</f>
        <v>6997.3</v>
      </c>
    </row>
    <row r="13" spans="1:3" ht="19.5" customHeight="1">
      <c r="A13" s="43" t="s">
        <v>4</v>
      </c>
      <c r="B13" s="10" t="s">
        <v>35</v>
      </c>
      <c r="C13" s="39">
        <v>293.6</v>
      </c>
    </row>
    <row r="14" spans="1:3" ht="19.5" customHeight="1">
      <c r="A14" s="40" t="s">
        <v>5</v>
      </c>
      <c r="B14" s="6" t="s">
        <v>83</v>
      </c>
      <c r="C14" s="39">
        <v>20</v>
      </c>
    </row>
    <row r="15" spans="1:3" ht="19.5" customHeight="1">
      <c r="A15" s="40" t="s">
        <v>6</v>
      </c>
      <c r="B15" s="6" t="s">
        <v>33</v>
      </c>
      <c r="C15" s="39">
        <v>4.3</v>
      </c>
    </row>
    <row r="16" spans="1:3" ht="19.5" customHeight="1">
      <c r="A16" s="40" t="s">
        <v>7</v>
      </c>
      <c r="B16" s="6" t="s">
        <v>64</v>
      </c>
      <c r="C16" s="39">
        <v>3.7</v>
      </c>
    </row>
    <row r="17" spans="1:4" ht="31.5" customHeight="1">
      <c r="A17" s="41" t="s">
        <v>8</v>
      </c>
      <c r="B17" s="6" t="s">
        <v>36</v>
      </c>
      <c r="C17" s="39">
        <v>6</v>
      </c>
      <c r="D17" s="55"/>
    </row>
    <row r="18" spans="1:3" ht="19.5" customHeight="1">
      <c r="A18" s="18" t="s">
        <v>48</v>
      </c>
      <c r="B18" s="11" t="s">
        <v>95</v>
      </c>
      <c r="C18" s="9">
        <f>ROUND(C13-C14-C15-C16-C17,1)</f>
        <v>259.6</v>
      </c>
    </row>
    <row r="19" spans="1:3" ht="35.25" customHeight="1">
      <c r="A19" s="44" t="s">
        <v>9</v>
      </c>
      <c r="B19" s="12" t="s">
        <v>45</v>
      </c>
      <c r="C19" s="13">
        <f>IF(ISERR(ROUND(C12/C18,1)),"",ROUND(C12/C18,1))</f>
        <v>27</v>
      </c>
    </row>
    <row r="20" spans="1:3" ht="12" customHeight="1">
      <c r="A20" s="14"/>
      <c r="B20" s="15"/>
      <c r="C20" s="16"/>
    </row>
    <row r="21" ht="15">
      <c r="A21" s="1" t="s">
        <v>31</v>
      </c>
    </row>
    <row r="22" spans="1:3" ht="20.25" customHeight="1">
      <c r="A22" s="17" t="s">
        <v>21</v>
      </c>
      <c r="B22" s="17" t="s">
        <v>65</v>
      </c>
      <c r="C22" s="17" t="s">
        <v>24</v>
      </c>
    </row>
    <row r="23" spans="1:3" ht="19.5" customHeight="1">
      <c r="A23" s="18" t="s">
        <v>10</v>
      </c>
      <c r="B23" s="18" t="s">
        <v>68</v>
      </c>
      <c r="C23" s="23">
        <v>575.4</v>
      </c>
    </row>
    <row r="24" spans="1:3" ht="19.5" customHeight="1">
      <c r="A24" s="18" t="s">
        <v>11</v>
      </c>
      <c r="B24" s="18" t="s">
        <v>69</v>
      </c>
      <c r="C24" s="23">
        <v>2</v>
      </c>
    </row>
    <row r="25" spans="1:3" ht="35.25" customHeight="1">
      <c r="A25" s="18" t="s">
        <v>12</v>
      </c>
      <c r="B25" s="18" t="s">
        <v>71</v>
      </c>
      <c r="C25" s="23">
        <v>3.1</v>
      </c>
    </row>
    <row r="26" spans="1:3" ht="19.5" customHeight="1">
      <c r="A26" s="18" t="s">
        <v>13</v>
      </c>
      <c r="B26" s="18" t="s">
        <v>70</v>
      </c>
      <c r="C26" s="23">
        <v>10</v>
      </c>
    </row>
    <row r="27" spans="1:3" ht="19.5" customHeight="1">
      <c r="A27" s="18" t="s">
        <v>49</v>
      </c>
      <c r="B27" s="11" t="s">
        <v>96</v>
      </c>
      <c r="C27" s="19">
        <f>ROUND(C23-C24-C25-C26,1)</f>
        <v>560.3</v>
      </c>
    </row>
    <row r="28" spans="1:3" ht="19.5" customHeight="1">
      <c r="A28" s="18" t="s">
        <v>14</v>
      </c>
      <c r="B28" s="18" t="s">
        <v>75</v>
      </c>
      <c r="C28" s="23">
        <v>20</v>
      </c>
    </row>
    <row r="29" spans="1:3" ht="19.5" customHeight="1">
      <c r="A29" s="18" t="s">
        <v>15</v>
      </c>
      <c r="B29" s="18" t="s">
        <v>72</v>
      </c>
      <c r="C29" s="23">
        <v>0.2</v>
      </c>
    </row>
    <row r="30" spans="1:3" ht="19.5" customHeight="1">
      <c r="A30" s="18" t="s">
        <v>16</v>
      </c>
      <c r="B30" s="18" t="s">
        <v>73</v>
      </c>
      <c r="C30" s="23">
        <v>0.3</v>
      </c>
    </row>
    <row r="31" spans="1:3" ht="19.5" customHeight="1">
      <c r="A31" s="18" t="s">
        <v>17</v>
      </c>
      <c r="B31" s="18" t="s">
        <v>74</v>
      </c>
      <c r="C31" s="23">
        <v>0.5</v>
      </c>
    </row>
    <row r="32" spans="1:3" ht="33" customHeight="1">
      <c r="A32" s="18" t="s">
        <v>18</v>
      </c>
      <c r="B32" s="18" t="s">
        <v>36</v>
      </c>
      <c r="C32" s="23">
        <v>0.2</v>
      </c>
    </row>
    <row r="33" spans="1:3" ht="32.25" customHeight="1">
      <c r="A33" s="18" t="s">
        <v>50</v>
      </c>
      <c r="B33" s="20" t="s">
        <v>97</v>
      </c>
      <c r="C33" s="19">
        <f>ROUND(C28-C29-C30-C31-C32,1)</f>
        <v>18.8</v>
      </c>
    </row>
    <row r="34" spans="1:3" ht="39.75" customHeight="1">
      <c r="A34" s="18" t="s">
        <v>26</v>
      </c>
      <c r="B34" s="20" t="s">
        <v>38</v>
      </c>
      <c r="C34" s="19">
        <f>IF(ISERR(ROUND(C27/C33,1)),"",ROUND(C27/C33,1))</f>
        <v>29.8</v>
      </c>
    </row>
    <row r="35" ht="12" customHeight="1">
      <c r="A35" s="21"/>
    </row>
    <row r="36" ht="15">
      <c r="A36" s="1" t="s">
        <v>41</v>
      </c>
    </row>
    <row r="37" spans="1:3" ht="20.25" customHeight="1">
      <c r="A37" s="17" t="s">
        <v>21</v>
      </c>
      <c r="B37" s="22" t="s">
        <v>28</v>
      </c>
      <c r="C37" s="35" t="s">
        <v>24</v>
      </c>
    </row>
    <row r="38" spans="1:3" ht="19.5" customHeight="1">
      <c r="A38" s="18" t="s">
        <v>19</v>
      </c>
      <c r="B38" s="18" t="s">
        <v>84</v>
      </c>
      <c r="C38" s="23" t="str">
        <f>IF(C19&gt;=C34,C27,"N/A")</f>
        <v>N/A</v>
      </c>
    </row>
    <row r="39" spans="1:3" ht="35.25" customHeight="1">
      <c r="A39" s="60" t="s">
        <v>20</v>
      </c>
      <c r="B39" s="24" t="s">
        <v>53</v>
      </c>
      <c r="C39" s="23">
        <f>IF(C19&lt;C34,C34-C19,"N/A")</f>
        <v>2.8000000000000007</v>
      </c>
    </row>
    <row r="40" spans="1:3" ht="18" customHeight="1">
      <c r="A40" s="61"/>
      <c r="B40" s="24" t="s">
        <v>39</v>
      </c>
      <c r="C40" s="36">
        <f>C33</f>
        <v>18.8</v>
      </c>
    </row>
    <row r="41" spans="1:3" ht="34.5" customHeight="1">
      <c r="A41" s="46" t="s">
        <v>51</v>
      </c>
      <c r="B41" s="25" t="s">
        <v>85</v>
      </c>
      <c r="C41" s="19">
        <f>IF(C39="N/A","N/A",ROUND(C39*C33,1))</f>
        <v>52.6</v>
      </c>
    </row>
    <row r="42" spans="1:3" ht="12" customHeight="1">
      <c r="A42" s="56"/>
      <c r="B42" s="57"/>
      <c r="C42" s="34"/>
    </row>
    <row r="43" spans="1:3" ht="15">
      <c r="A43" s="1" t="s">
        <v>40</v>
      </c>
      <c r="C43" s="34"/>
    </row>
    <row r="44" spans="1:3" ht="20.25" customHeight="1">
      <c r="A44" s="26"/>
      <c r="B44" s="27" t="s">
        <v>29</v>
      </c>
      <c r="C44" s="37"/>
    </row>
    <row r="45" spans="1:3" ht="87.75" customHeight="1">
      <c r="A45" s="18" t="s">
        <v>52</v>
      </c>
      <c r="B45" s="29" t="s">
        <v>86</v>
      </c>
      <c r="C45" s="58"/>
    </row>
    <row r="46" spans="1:2" ht="15" customHeight="1">
      <c r="A46" s="56"/>
      <c r="B46" s="57"/>
    </row>
    <row r="47" ht="15">
      <c r="A47" s="2" t="s">
        <v>22</v>
      </c>
    </row>
    <row r="48" ht="15">
      <c r="A48" s="2" t="s">
        <v>23</v>
      </c>
    </row>
    <row r="49" ht="15">
      <c r="A49" s="59" t="s">
        <v>57</v>
      </c>
    </row>
    <row r="50" ht="15"/>
    <row r="51" ht="15"/>
  </sheetData>
  <sheetProtection/>
  <mergeCells count="1">
    <mergeCell ref="A39:A40"/>
  </mergeCells>
  <dataValidations count="1">
    <dataValidation type="custom" allowBlank="1" showErrorMessage="1" errorTitle="Error" error="Only numeric values with one decimal place allowed." sqref="C13:C17 C8:C11 C28:C32 C23:C26">
      <formula1>IF(ISNUMBER(C13),IF(ISERR(FIND(".",C13,1)),0,LEN(C13)-FIND(".",C13,1))&lt;2,FALSE)</formula1>
    </dataValidation>
  </dataValidations>
  <hyperlinks>
    <hyperlink ref="A5" r:id="rId1" display="http://www.cde.ca.gov/sp/eo/is/cbisratiocalcinstr1617.asp"/>
  </hyperlinks>
  <printOptions horizontalCentered="1"/>
  <pageMargins left="0.2" right="0.2" top="0.35" bottom="0" header="0.05" footer="0"/>
  <pageSetup fitToHeight="1" fitToWidth="1" horizontalDpi="600" verticalDpi="600" orientation="portrait" scale="73" r:id="rId2"/>
</worksheet>
</file>

<file path=xl/worksheets/sheet2.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A1" sqref="A1"/>
    </sheetView>
  </sheetViews>
  <sheetFormatPr defaultColWidth="0" defaultRowHeight="15" zeroHeight="1"/>
  <cols>
    <col min="1" max="1" width="9.8515625" style="2" customWidth="1"/>
    <col min="2" max="2" width="118.57421875" style="2" customWidth="1"/>
    <col min="3" max="3" width="12.00390625" style="2" customWidth="1"/>
    <col min="4" max="4" width="0.2890625" style="2" customWidth="1"/>
    <col min="5" max="255" width="9.140625" style="2" hidden="1" customWidth="1"/>
    <col min="256" max="16384" width="1.421875" style="2" hidden="1" customWidth="1"/>
  </cols>
  <sheetData>
    <row r="1" spans="1:3" ht="15">
      <c r="A1" s="50" t="s">
        <v>87</v>
      </c>
      <c r="B1" s="50"/>
      <c r="C1" s="50"/>
    </row>
    <row r="2" spans="1:3" ht="22.5" customHeight="1">
      <c r="A2" s="50" t="s">
        <v>88</v>
      </c>
      <c r="B2" s="50"/>
      <c r="C2" s="50"/>
    </row>
    <row r="3" spans="1:3" ht="15" customHeight="1">
      <c r="A3" s="50"/>
      <c r="B3" s="50"/>
      <c r="C3" s="50"/>
    </row>
    <row r="4" spans="1:3" ht="15">
      <c r="A4" s="45" t="s">
        <v>32</v>
      </c>
      <c r="B4" s="50"/>
      <c r="C4" s="50"/>
    </row>
    <row r="5" spans="1:3" ht="15" customHeight="1">
      <c r="A5" s="52" t="s">
        <v>93</v>
      </c>
      <c r="B5" s="53"/>
      <c r="C5" s="50"/>
    </row>
    <row r="6" ht="15">
      <c r="A6" s="1" t="s">
        <v>30</v>
      </c>
    </row>
    <row r="7" spans="1:3" ht="20.25" customHeight="1">
      <c r="A7" s="3" t="s">
        <v>21</v>
      </c>
      <c r="B7" s="4" t="s">
        <v>27</v>
      </c>
      <c r="C7" s="5" t="s">
        <v>24</v>
      </c>
    </row>
    <row r="8" spans="1:3" ht="54" customHeight="1">
      <c r="A8" s="44" t="s">
        <v>0</v>
      </c>
      <c r="B8" s="30" t="s">
        <v>59</v>
      </c>
      <c r="C8" s="13">
        <v>26.5</v>
      </c>
    </row>
    <row r="9" spans="1:3" ht="15">
      <c r="A9" s="14"/>
      <c r="B9" s="15"/>
      <c r="C9" s="16"/>
    </row>
    <row r="10" ht="15">
      <c r="A10" s="1" t="s">
        <v>31</v>
      </c>
    </row>
    <row r="11" spans="1:3" ht="20.25" customHeight="1">
      <c r="A11" s="17" t="s">
        <v>21</v>
      </c>
      <c r="B11" s="17" t="s">
        <v>65</v>
      </c>
      <c r="C11" s="17" t="s">
        <v>24</v>
      </c>
    </row>
    <row r="12" spans="1:3" ht="51" customHeight="1">
      <c r="A12" s="18" t="s">
        <v>10</v>
      </c>
      <c r="B12" s="18" t="s">
        <v>60</v>
      </c>
      <c r="C12" s="23">
        <v>575.4</v>
      </c>
    </row>
    <row r="13" spans="1:3" ht="19.5" customHeight="1">
      <c r="A13" s="18" t="s">
        <v>11</v>
      </c>
      <c r="B13" s="18" t="s">
        <v>37</v>
      </c>
      <c r="C13" s="23">
        <v>2</v>
      </c>
    </row>
    <row r="14" spans="1:3" ht="33.75" customHeight="1">
      <c r="A14" s="18" t="s">
        <v>12</v>
      </c>
      <c r="B14" s="18" t="s">
        <v>44</v>
      </c>
      <c r="C14" s="23">
        <v>3.1</v>
      </c>
    </row>
    <row r="15" spans="1:3" ht="19.5" customHeight="1">
      <c r="A15" s="18" t="s">
        <v>13</v>
      </c>
      <c r="B15" s="11" t="s">
        <v>98</v>
      </c>
      <c r="C15" s="19">
        <f>ROUND(C12-C13-C14,1)</f>
        <v>570.3</v>
      </c>
    </row>
    <row r="16" spans="1:3" ht="19.5" customHeight="1">
      <c r="A16" s="18" t="s">
        <v>14</v>
      </c>
      <c r="B16" s="18" t="s">
        <v>75</v>
      </c>
      <c r="C16" s="23">
        <v>20</v>
      </c>
    </row>
    <row r="17" spans="1:3" ht="19.5" customHeight="1">
      <c r="A17" s="18" t="s">
        <v>15</v>
      </c>
      <c r="B17" s="18" t="s">
        <v>76</v>
      </c>
      <c r="C17" s="23">
        <v>0.2</v>
      </c>
    </row>
    <row r="18" spans="1:3" ht="19.5" customHeight="1">
      <c r="A18" s="18" t="s">
        <v>16</v>
      </c>
      <c r="B18" s="18" t="s">
        <v>77</v>
      </c>
      <c r="C18" s="23">
        <v>0.3</v>
      </c>
    </row>
    <row r="19" spans="1:3" ht="34.5" customHeight="1">
      <c r="A19" s="18" t="s">
        <v>17</v>
      </c>
      <c r="B19" s="18" t="s">
        <v>36</v>
      </c>
      <c r="C19" s="23">
        <v>0.2</v>
      </c>
    </row>
    <row r="20" spans="1:3" ht="33.75" customHeight="1">
      <c r="A20" s="18" t="s">
        <v>18</v>
      </c>
      <c r="B20" s="18" t="s">
        <v>99</v>
      </c>
      <c r="C20" s="19">
        <f>ROUND(C16-C17-C18-C19,1)</f>
        <v>19.3</v>
      </c>
    </row>
    <row r="21" spans="1:3" ht="39.75" customHeight="1">
      <c r="A21" s="18" t="s">
        <v>26</v>
      </c>
      <c r="B21" s="20" t="s">
        <v>38</v>
      </c>
      <c r="C21" s="19">
        <f>IF(ISERR(ROUND(C15/C20,1)),"",ROUND(C15/C20,1))</f>
        <v>29.5</v>
      </c>
    </row>
    <row r="22" ht="15">
      <c r="A22" s="21"/>
    </row>
    <row r="23" ht="15">
      <c r="A23" s="1" t="s">
        <v>41</v>
      </c>
    </row>
    <row r="24" spans="1:3" ht="20.25" customHeight="1">
      <c r="A24" s="17" t="s">
        <v>21</v>
      </c>
      <c r="B24" s="22" t="s">
        <v>28</v>
      </c>
      <c r="C24" s="35" t="s">
        <v>24</v>
      </c>
    </row>
    <row r="25" spans="1:3" ht="19.5" customHeight="1">
      <c r="A25" s="18" t="s">
        <v>19</v>
      </c>
      <c r="B25" s="18" t="s">
        <v>89</v>
      </c>
      <c r="C25" s="23" t="str">
        <f>IF(C8&gt;=C21,C15,"N/A")</f>
        <v>N/A</v>
      </c>
    </row>
    <row r="26" spans="1:3" ht="33.75" customHeight="1">
      <c r="A26" s="62" t="s">
        <v>20</v>
      </c>
      <c r="B26" s="24" t="s">
        <v>54</v>
      </c>
      <c r="C26" s="23">
        <f>IF(C8&lt;C21,C21-C8,"N/A")</f>
        <v>3</v>
      </c>
    </row>
    <row r="27" spans="1:3" ht="18" customHeight="1">
      <c r="A27" s="61"/>
      <c r="B27" s="24" t="s">
        <v>39</v>
      </c>
      <c r="C27" s="36">
        <f>C20</f>
        <v>19.3</v>
      </c>
    </row>
    <row r="28" spans="1:3" ht="35.25" customHeight="1">
      <c r="A28" s="46" t="s">
        <v>51</v>
      </c>
      <c r="B28" s="25" t="s">
        <v>85</v>
      </c>
      <c r="C28" s="9">
        <f>IF(C26="N/A","N/A",ROUND(C26*C20,1))</f>
        <v>57.9</v>
      </c>
    </row>
    <row r="29" spans="1:2" ht="15" customHeight="1">
      <c r="A29" s="56"/>
      <c r="B29" s="57"/>
    </row>
    <row r="30" ht="15">
      <c r="A30" s="1" t="s">
        <v>40</v>
      </c>
    </row>
    <row r="31" spans="1:3" ht="20.25" customHeight="1">
      <c r="A31" s="26"/>
      <c r="B31" s="27" t="s">
        <v>29</v>
      </c>
      <c r="C31" s="28"/>
    </row>
    <row r="32" spans="1:3" ht="102" customHeight="1">
      <c r="A32" s="18" t="s">
        <v>52</v>
      </c>
      <c r="B32" s="29" t="s">
        <v>90</v>
      </c>
      <c r="C32" s="58"/>
    </row>
    <row r="33" spans="1:2" ht="15">
      <c r="A33" s="56"/>
      <c r="B33" s="57"/>
    </row>
    <row r="34" ht="15">
      <c r="A34" s="2" t="s">
        <v>22</v>
      </c>
    </row>
    <row r="35" ht="15">
      <c r="A35" s="2" t="s">
        <v>23</v>
      </c>
    </row>
    <row r="36" ht="15">
      <c r="A36" s="59" t="s">
        <v>57</v>
      </c>
    </row>
    <row r="37" ht="15"/>
    <row r="38" ht="15"/>
  </sheetData>
  <sheetProtection/>
  <mergeCells count="1">
    <mergeCell ref="A26:A27"/>
  </mergeCells>
  <dataValidations count="5">
    <dataValidation type="custom" allowBlank="1" showErrorMessage="1" errorTitle="Error" error="Only numeric values with one decimal place allowed." sqref="C8 C12:C14">
      <formula1>IF(ISNUMBER(C8),IF(ISERR(FIND(".",C8,1)),0,LEN(C8)-FIND(".",C8,1))&lt;2,FALSE)</formula1>
    </dataValidation>
    <dataValidation type="custom" allowBlank="1" showErrorMessage="1" errorTitle="Error" error="Only numeric values with one decimal place allowed." sqref="C19">
      <formula1>IF(ISNUMBER(C16),IF(ISERR(FIND(".",C16,1)),0,LEN(C16)-FIND(".",C16,1))&lt;2,FALSE)</formula1>
    </dataValidation>
    <dataValidation type="custom" allowBlank="1" showErrorMessage="1" errorTitle="Error" error="Only numeric values with one decimal place allowed." sqref="C16">
      <formula1>IF(ISNUMBER(C16),IF(ISERR(FIND(".",C16,1)),0,LEN(C16)-FIND(".",C16,1))&lt;2,FALSE)</formula1>
    </dataValidation>
    <dataValidation type="custom" allowBlank="1" showErrorMessage="1" errorTitle="Error" error="Only numeric values with one decimal place allowed." sqref="C17">
      <formula1>IF(ISNUMBER(C16),IF(ISERR(FIND(".",C16,1)),0,LEN(C16)-FIND(".",C16,1))&lt;2,FALSE)</formula1>
    </dataValidation>
    <dataValidation type="custom" allowBlank="1" showErrorMessage="1" errorTitle="Error" error="Only numeric values with one decimal place allowed." sqref="C18">
      <formula1>IF(ISNUMBER(C16),IF(ISERR(FIND(".",C16,1)),0,LEN(C16)-FIND(".",C16,1))&lt;2,FALSE)</formula1>
    </dataValidation>
  </dataValidations>
  <hyperlinks>
    <hyperlink ref="A5" r:id="rId1" display="http://www.cde.ca.gov/sp/eo/is/cbisratiocalcinstr1617.asp"/>
  </hyperlinks>
  <printOptions horizontalCentered="1"/>
  <pageMargins left="0.2" right="0.2" top="0.35" bottom="0" header="0.05" footer="0"/>
  <pageSetup fitToHeight="100" horizontalDpi="600" verticalDpi="600" orientation="portrait" scale="80" r:id="rId2"/>
</worksheet>
</file>

<file path=xl/worksheets/sheet3.xml><?xml version="1.0" encoding="utf-8"?>
<worksheet xmlns="http://schemas.openxmlformats.org/spreadsheetml/2006/main" xmlns:r="http://schemas.openxmlformats.org/officeDocument/2006/relationships">
  <dimension ref="A1:C37"/>
  <sheetViews>
    <sheetView showGridLines="0" zoomScalePageLayoutView="0" workbookViewId="0" topLeftCell="A1">
      <selection activeCell="A1" sqref="A1"/>
    </sheetView>
  </sheetViews>
  <sheetFormatPr defaultColWidth="0" defaultRowHeight="15" zeroHeight="1"/>
  <cols>
    <col min="1" max="1" width="10.8515625" style="2" customWidth="1"/>
    <col min="2" max="2" width="118.57421875" style="2" customWidth="1"/>
    <col min="3" max="3" width="12.00390625" style="2" customWidth="1"/>
    <col min="4" max="4" width="0.2890625" style="2" customWidth="1"/>
    <col min="5" max="255" width="9.140625" style="2" hidden="1" customWidth="1"/>
    <col min="256" max="16384" width="0.85546875" style="2" hidden="1" customWidth="1"/>
  </cols>
  <sheetData>
    <row r="1" spans="1:3" ht="15">
      <c r="A1" s="50" t="s">
        <v>63</v>
      </c>
      <c r="B1" s="50"/>
      <c r="C1" s="50"/>
    </row>
    <row r="2" spans="1:3" ht="15">
      <c r="A2" s="50" t="s">
        <v>25</v>
      </c>
      <c r="B2" s="50"/>
      <c r="C2" s="50"/>
    </row>
    <row r="3" spans="1:3" ht="15" customHeight="1">
      <c r="A3" s="50"/>
      <c r="B3" s="50"/>
      <c r="C3" s="50"/>
    </row>
    <row r="4" spans="1:3" ht="15">
      <c r="A4" s="45" t="s">
        <v>32</v>
      </c>
      <c r="B4" s="50"/>
      <c r="C4" s="50"/>
    </row>
    <row r="5" spans="1:3" ht="15" customHeight="1">
      <c r="A5" s="52" t="s">
        <v>93</v>
      </c>
      <c r="B5" s="53"/>
      <c r="C5" s="50"/>
    </row>
    <row r="6" ht="15">
      <c r="A6" s="1" t="s">
        <v>30</v>
      </c>
    </row>
    <row r="7" spans="1:3" ht="20.25" customHeight="1">
      <c r="A7" s="3" t="s">
        <v>21</v>
      </c>
      <c r="B7" s="4" t="s">
        <v>27</v>
      </c>
      <c r="C7" s="5" t="s">
        <v>24</v>
      </c>
    </row>
    <row r="8" spans="1:3" ht="65.25" customHeight="1">
      <c r="A8" s="44" t="s">
        <v>0</v>
      </c>
      <c r="B8" s="48" t="s">
        <v>61</v>
      </c>
      <c r="C8" s="13">
        <v>26.5</v>
      </c>
    </row>
    <row r="9" spans="1:3" ht="15">
      <c r="A9" s="14"/>
      <c r="B9" s="15"/>
      <c r="C9" s="16"/>
    </row>
    <row r="10" spans="1:3" ht="15">
      <c r="A10" s="32" t="s">
        <v>31</v>
      </c>
      <c r="B10" s="33"/>
      <c r="C10" s="33"/>
    </row>
    <row r="11" spans="1:3" ht="15">
      <c r="A11" s="47" t="s">
        <v>42</v>
      </c>
      <c r="B11" s="33"/>
      <c r="C11" s="33"/>
    </row>
    <row r="12" spans="1:3" ht="20.25" customHeight="1">
      <c r="A12" s="17" t="s">
        <v>21</v>
      </c>
      <c r="B12" s="17" t="s">
        <v>65</v>
      </c>
      <c r="C12" s="17" t="s">
        <v>24</v>
      </c>
    </row>
    <row r="13" spans="1:3" ht="33" customHeight="1">
      <c r="A13" s="18" t="s">
        <v>10</v>
      </c>
      <c r="B13" s="18" t="s">
        <v>62</v>
      </c>
      <c r="C13" s="23">
        <v>575.4</v>
      </c>
    </row>
    <row r="14" spans="1:3" ht="32.25" customHeight="1">
      <c r="A14" s="18" t="s">
        <v>11</v>
      </c>
      <c r="B14" s="18" t="s">
        <v>46</v>
      </c>
      <c r="C14" s="23">
        <v>5.1</v>
      </c>
    </row>
    <row r="15" spans="1:3" ht="19.5" customHeight="1">
      <c r="A15" s="18" t="s">
        <v>12</v>
      </c>
      <c r="B15" s="18" t="s">
        <v>66</v>
      </c>
      <c r="C15" s="23">
        <v>0</v>
      </c>
    </row>
    <row r="16" spans="1:3" ht="19.5" customHeight="1">
      <c r="A16" s="18" t="s">
        <v>13</v>
      </c>
      <c r="B16" s="11" t="s">
        <v>100</v>
      </c>
      <c r="C16" s="19">
        <f>ROUND(C13-C15-C14,1)</f>
        <v>570.3</v>
      </c>
    </row>
    <row r="17" spans="1:3" ht="19.5" customHeight="1">
      <c r="A17" s="18" t="s">
        <v>14</v>
      </c>
      <c r="B17" s="18" t="s">
        <v>78</v>
      </c>
      <c r="C17" s="23">
        <v>20</v>
      </c>
    </row>
    <row r="18" spans="1:3" ht="48.75" customHeight="1">
      <c r="A18" s="18" t="s">
        <v>15</v>
      </c>
      <c r="B18" s="18" t="s">
        <v>43</v>
      </c>
      <c r="C18" s="23">
        <v>0.3</v>
      </c>
    </row>
    <row r="19" spans="1:3" ht="33" customHeight="1">
      <c r="A19" s="18" t="s">
        <v>16</v>
      </c>
      <c r="B19" s="18" t="s">
        <v>79</v>
      </c>
      <c r="C19" s="23">
        <v>0.2</v>
      </c>
    </row>
    <row r="20" spans="1:3" ht="19.5" customHeight="1">
      <c r="A20" s="18" t="s">
        <v>17</v>
      </c>
      <c r="B20" s="24" t="s">
        <v>80</v>
      </c>
      <c r="C20" s="23">
        <v>0</v>
      </c>
    </row>
    <row r="21" spans="1:3" ht="33" customHeight="1">
      <c r="A21" s="18" t="s">
        <v>18</v>
      </c>
      <c r="B21" s="24" t="s">
        <v>55</v>
      </c>
      <c r="C21" s="19">
        <f>ROUND(C17-C18-C19-C20,1)</f>
        <v>19.5</v>
      </c>
    </row>
    <row r="22" spans="1:3" ht="39.75" customHeight="1">
      <c r="A22" s="18" t="s">
        <v>26</v>
      </c>
      <c r="B22" s="20" t="s">
        <v>67</v>
      </c>
      <c r="C22" s="19">
        <f>IF(ISERR(ROUND(C16/C21,1)),"",ROUND(C16/C21,1))</f>
        <v>29.2</v>
      </c>
    </row>
    <row r="23" ht="15">
      <c r="A23" s="21"/>
    </row>
    <row r="24" ht="15">
      <c r="A24" s="1" t="s">
        <v>41</v>
      </c>
    </row>
    <row r="25" spans="1:3" ht="20.25" customHeight="1">
      <c r="A25" s="17" t="s">
        <v>21</v>
      </c>
      <c r="B25" s="22" t="s">
        <v>28</v>
      </c>
      <c r="C25" s="22" t="s">
        <v>24</v>
      </c>
    </row>
    <row r="26" spans="1:3" ht="19.5" customHeight="1">
      <c r="A26" s="18" t="s">
        <v>19</v>
      </c>
      <c r="B26" s="18" t="s">
        <v>89</v>
      </c>
      <c r="C26" s="23" t="str">
        <f>IF(C8&gt;=C22,C16,"N/A")</f>
        <v>N/A</v>
      </c>
    </row>
    <row r="27" spans="1:3" ht="33" customHeight="1">
      <c r="A27" s="62" t="s">
        <v>20</v>
      </c>
      <c r="B27" s="24" t="s">
        <v>54</v>
      </c>
      <c r="C27" s="23">
        <f>IF(C8&lt;C22,C22-C8,"N/A")</f>
        <v>2.6999999999999993</v>
      </c>
    </row>
    <row r="28" spans="1:3" ht="18" customHeight="1">
      <c r="A28" s="61"/>
      <c r="B28" s="24" t="s">
        <v>39</v>
      </c>
      <c r="C28" s="23">
        <f>C21</f>
        <v>19.5</v>
      </c>
    </row>
    <row r="29" spans="1:3" ht="33.75" customHeight="1">
      <c r="A29" s="46" t="s">
        <v>51</v>
      </c>
      <c r="B29" s="25" t="s">
        <v>91</v>
      </c>
      <c r="C29" s="31">
        <f>IF(C27="N/A","N/A",ROUND(C27*C21,1))</f>
        <v>52.7</v>
      </c>
    </row>
    <row r="30" spans="1:2" ht="15" customHeight="1">
      <c r="A30" s="56"/>
      <c r="B30" s="57"/>
    </row>
    <row r="31" ht="15">
      <c r="A31" s="1" t="s">
        <v>40</v>
      </c>
    </row>
    <row r="32" spans="1:3" ht="20.25" customHeight="1">
      <c r="A32" s="26"/>
      <c r="B32" s="27" t="s">
        <v>29</v>
      </c>
      <c r="C32" s="28"/>
    </row>
    <row r="33" spans="1:3" ht="99.75" customHeight="1">
      <c r="A33" s="18" t="s">
        <v>52</v>
      </c>
      <c r="B33" s="49" t="s">
        <v>92</v>
      </c>
      <c r="C33" s="58"/>
    </row>
    <row r="34" spans="1:2" ht="15">
      <c r="A34" s="56"/>
      <c r="B34" s="57"/>
    </row>
    <row r="35" ht="15">
      <c r="A35" s="2" t="s">
        <v>22</v>
      </c>
    </row>
    <row r="36" ht="15">
      <c r="A36" s="2" t="s">
        <v>23</v>
      </c>
    </row>
    <row r="37" ht="15">
      <c r="A37" s="59" t="s">
        <v>57</v>
      </c>
    </row>
    <row r="38" ht="15" hidden="1"/>
    <row r="39" ht="15"/>
    <row r="40" ht="15"/>
  </sheetData>
  <sheetProtection/>
  <mergeCells count="1">
    <mergeCell ref="A27:A28"/>
  </mergeCells>
  <dataValidations count="1">
    <dataValidation type="custom" allowBlank="1" showErrorMessage="1" errorTitle="Error" error="Only numeric values with one decimal place allowed." sqref="C8 C17:C20 C13:C15">
      <formula1>IF(ISNUMBER(C8),IF(ISERR(FIND(".",C8,1)),0,LEN(C8)-FIND(".",C8,1))&lt;2,FALSE)</formula1>
    </dataValidation>
  </dataValidations>
  <hyperlinks>
    <hyperlink ref="A5" r:id="rId1" display="http://www.cde.ca.gov/sp/eo/is/cbisratiocalcinstr1617.asp"/>
  </hyperlinks>
  <printOptions horizontalCentered="1"/>
  <pageMargins left="0.2" right="0.2" top="0.35" bottom="0" header="0.05" footer="0"/>
  <pageSetup fitToHeight="100" horizontalDpi="600" verticalDpi="600" orientation="portrait"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 Calculations Example - Independent Study (CA Dept of Education)</dc:title>
  <dc:subject>Independent Study ratio calculation example worksheets for districts, county offices of education and charter schools for fiscal year 2016-17.</dc:subject>
  <dc:creator>Leslie Sharp</dc:creator>
  <cp:keywords/>
  <dc:description/>
  <cp:lastModifiedBy>Taylor Uda</cp:lastModifiedBy>
  <cp:lastPrinted>2017-04-25T16:36:22Z</cp:lastPrinted>
  <dcterms:created xsi:type="dcterms:W3CDTF">2015-01-27T21:49:55Z</dcterms:created>
  <dcterms:modified xsi:type="dcterms:W3CDTF">2021-08-05T19:23:13Z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