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228DFCF2-4150-40CE-83C8-CA654CD83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14th - LEA" sheetId="1" r:id="rId1"/>
    <sheet name="2018-19 Title IV, 14th - Cty" sheetId="3" r:id="rId2"/>
  </sheets>
  <definedNames>
    <definedName name="_xlnm._FilterDatabase" localSheetId="1" hidden="1">'2018-19 Title IV, 14th - Cty'!$A$5:$D$18</definedName>
    <definedName name="_xlnm._FilterDatabase" localSheetId="0" hidden="1">'2018-19 Title IV, 14th - LEA'!$A$6:$K$31</definedName>
    <definedName name="_xlcn.WorksheetConnection_201819TitleIV7thLEAA1A41" hidden="1">'2018-19 Title IV, 14th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14th - Cty'!$1:$5</definedName>
    <definedName name="_xlnm.Print_Titles" localSheetId="0">'2018-19 Title IV, 14th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14" i="1"/>
  <c r="I13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8" i="1"/>
  <c r="I7" i="1"/>
  <c r="L32" i="1" l="1"/>
  <c r="K32" i="1"/>
  <c r="D1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<sst xmlns="http://schemas.openxmlformats.org/spreadsheetml/2006/main" count="277" uniqueCount="150">
  <si>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</si>
  <si>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</si>
  <si>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</si>
  <si>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</si>
  <si>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</si>
  <si>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</si>
  <si>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</si>
  <si>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</si>
  <si>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</si>
  <si>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</si>
  <si>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</si>
  <si>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</si>
  <si>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</si>
  <si>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Fiscal Year 2018–19</t>
  </si>
  <si>
    <t>Invoice #</t>
  </si>
  <si>
    <t xml:space="preserve">
2018-19
Final
Allocation
Amount</t>
  </si>
  <si>
    <t xml:space="preserve"> </t>
  </si>
  <si>
    <t>County 
Code</t>
  </si>
  <si>
    <t>County 
Treasurer</t>
  </si>
  <si>
    <t>County 
Total</t>
  </si>
  <si>
    <t>County Name</t>
  </si>
  <si>
    <t>Full CDS Code</t>
  </si>
  <si>
    <t>Merced</t>
  </si>
  <si>
    <t>0000011831</t>
  </si>
  <si>
    <t>24</t>
  </si>
  <si>
    <t>0000000</t>
  </si>
  <si>
    <t>N/A</t>
  </si>
  <si>
    <t>San Bernardino</t>
  </si>
  <si>
    <t>0000011839</t>
  </si>
  <si>
    <t>36</t>
  </si>
  <si>
    <t>Tulare</t>
  </si>
  <si>
    <t>0000011859</t>
  </si>
  <si>
    <t>54</t>
  </si>
  <si>
    <t>Shasta</t>
  </si>
  <si>
    <t>0000011849</t>
  </si>
  <si>
    <t>45</t>
  </si>
  <si>
    <t>Los Angeles</t>
  </si>
  <si>
    <t>0000044132</t>
  </si>
  <si>
    <t>19</t>
  </si>
  <si>
    <t>31</t>
  </si>
  <si>
    <t>21</t>
  </si>
  <si>
    <t>19646340101667</t>
  </si>
  <si>
    <t>64634</t>
  </si>
  <si>
    <t>0101667</t>
  </si>
  <si>
    <t>0582</t>
  </si>
  <si>
    <t>Wilder's Preparatory Academy Charter</t>
  </si>
  <si>
    <t>19646340116822</t>
  </si>
  <si>
    <t>0116822</t>
  </si>
  <si>
    <t>0977</t>
  </si>
  <si>
    <t>Wilder's Preparatory Academy Charter Middle</t>
  </si>
  <si>
    <t>Placer</t>
  </si>
  <si>
    <t>0000012839</t>
  </si>
  <si>
    <t>Marin</t>
  </si>
  <si>
    <t>0000004508</t>
  </si>
  <si>
    <t>San Diego</t>
  </si>
  <si>
    <t>0000007988</t>
  </si>
  <si>
    <t>37</t>
  </si>
  <si>
    <t>19646260000000</t>
  </si>
  <si>
    <t>64626</t>
  </si>
  <si>
    <t>Hughes-Elizabeth Lakes Union Elementary</t>
  </si>
  <si>
    <t>Lake</t>
  </si>
  <si>
    <t>0000011819</t>
  </si>
  <si>
    <t>17640220000000</t>
  </si>
  <si>
    <t>17</t>
  </si>
  <si>
    <t>64022</t>
  </si>
  <si>
    <t>Konocti Unified</t>
  </si>
  <si>
    <t>31668860000000</t>
  </si>
  <si>
    <t>66886</t>
  </si>
  <si>
    <t>Placer Hills Union Elementary</t>
  </si>
  <si>
    <t>45701360000000</t>
  </si>
  <si>
    <t>70136</t>
  </si>
  <si>
    <t>Shasta Union High</t>
  </si>
  <si>
    <t>Schedule of the Fourteenth Apportionment for Title IV, Part A, Subpart 1</t>
  </si>
  <si>
    <t>County Summary of the Fourteenth Apportionment for Title IV, Part A, Subpart</t>
  </si>
  <si>
    <t>14th
Apportionment</t>
  </si>
  <si>
    <t>19753090000000</t>
  </si>
  <si>
    <t>75309</t>
  </si>
  <si>
    <t>Acton-Agua Dulce Unified</t>
  </si>
  <si>
    <t>36738580000000</t>
  </si>
  <si>
    <t>73858</t>
  </si>
  <si>
    <t>Baker Valley Unified</t>
  </si>
  <si>
    <t>36676370000000</t>
  </si>
  <si>
    <t>67637</t>
  </si>
  <si>
    <t>Bear Valley Unified</t>
  </si>
  <si>
    <t>19643450000000</t>
  </si>
  <si>
    <t>64345</t>
  </si>
  <si>
    <t>Castaic Union</t>
  </si>
  <si>
    <t>Santa Barbara</t>
  </si>
  <si>
    <t>0000002583</t>
  </si>
  <si>
    <t>42691790000000</t>
  </si>
  <si>
    <t>42</t>
  </si>
  <si>
    <t>69179</t>
  </si>
  <si>
    <t>College Elementary</t>
  </si>
  <si>
    <t>Tuolumne</t>
  </si>
  <si>
    <t>0000004851</t>
  </si>
  <si>
    <t>55723550000000</t>
  </si>
  <si>
    <t>55</t>
  </si>
  <si>
    <t>72355</t>
  </si>
  <si>
    <t>Curtis Creek Elementary</t>
  </si>
  <si>
    <t>21653180000000</t>
  </si>
  <si>
    <t>65318</t>
  </si>
  <si>
    <t>Miller Creek Elementary</t>
  </si>
  <si>
    <t>19645350000000</t>
  </si>
  <si>
    <t>64535</t>
  </si>
  <si>
    <t>El Segundo Unified</t>
  </si>
  <si>
    <t>37680800000000</t>
  </si>
  <si>
    <t>68080</t>
  </si>
  <si>
    <t>Encinitas Union Elementary</t>
  </si>
  <si>
    <t>Kern</t>
  </si>
  <si>
    <t>0000040496</t>
  </si>
  <si>
    <t>15</t>
  </si>
  <si>
    <t>Fresno</t>
  </si>
  <si>
    <t>0000006842</t>
  </si>
  <si>
    <t>10</t>
  </si>
  <si>
    <t>24737260000000</t>
  </si>
  <si>
    <t>73726</t>
  </si>
  <si>
    <t>Merced River Union Elementary</t>
  </si>
  <si>
    <t>15636850000000</t>
  </si>
  <si>
    <t>63685</t>
  </si>
  <si>
    <t>Muroc Joint Unified</t>
  </si>
  <si>
    <t>19648570000000</t>
  </si>
  <si>
    <t>64857</t>
  </si>
  <si>
    <t>Palmdale Elementary</t>
  </si>
  <si>
    <t>10623640000000</t>
  </si>
  <si>
    <t>62364</t>
  </si>
  <si>
    <t>Parlier Unified</t>
  </si>
  <si>
    <t>24658130000000</t>
  </si>
  <si>
    <t>65813</t>
  </si>
  <si>
    <t>Plainsburg Union Elementary</t>
  </si>
  <si>
    <t>19649070000000</t>
  </si>
  <si>
    <t>64907</t>
  </si>
  <si>
    <t>Pomona Unified</t>
  </si>
  <si>
    <t>31669280000000</t>
  </si>
  <si>
    <t>66928</t>
  </si>
  <si>
    <t>Roseville Joint Union High</t>
  </si>
  <si>
    <t>54721400000000</t>
  </si>
  <si>
    <t>72140</t>
  </si>
  <si>
    <t>Stone Corral Elementary</t>
  </si>
  <si>
    <t>54105460000000</t>
  </si>
  <si>
    <t>10546</t>
  </si>
  <si>
    <t>Tulare County Office of Education</t>
  </si>
  <si>
    <t>37684030125401</t>
  </si>
  <si>
    <t>68403</t>
  </si>
  <si>
    <t>0125401</t>
  </si>
  <si>
    <t>1371</t>
  </si>
  <si>
    <t>Insight @ San Diego</t>
  </si>
  <si>
    <t>December 2021</t>
  </si>
  <si>
    <t>18-15396 11-12-2021</t>
  </si>
  <si>
    <t>Voucher #</t>
  </si>
  <si>
    <t>CDS: County District School; LEA: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</si>
</sst>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0"/>
      <name val="MS Sans Serif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75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6" fillId="0" borderId="0"/>
    <xf numFmtId="0" fontId="24" fillId="0" borderId="0"/>
    <xf numFmtId="0" fontId="26" fillId="0" borderId="0"/>
    <xf numFmtId="0" fontId="24" fillId="0" borderId="0"/>
    <xf numFmtId="0" fontId="6" fillId="0" borderId="0"/>
    <xf numFmtId="0" fontId="5" fillId="0" borderId="0" applyNumberFormat="0" applyFill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24" fillId="0" borderId="0"/>
    <xf numFmtId="0" fontId="24" fillId="0" borderId="0"/>
    <xf numFmtId="0" fontId="27" fillId="0" borderId="0"/>
    <xf numFmtId="0" fontId="25" fillId="0" borderId="0"/>
    <xf numFmtId="0" fontId="28" fillId="0" borderId="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9" fillId="0" borderId="0"/>
    <xf numFmtId="0" fontId="24" fillId="0" borderId="0"/>
    <xf numFmtId="0" fontId="4" fillId="0" borderId="0"/>
    <xf numFmtId="0" fontId="25" fillId="0" borderId="0"/>
    <xf numFmtId="0" fontId="29" fillId="0" borderId="0"/>
    <xf numFmtId="9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6" fillId="0" borderId="0"/>
    <xf numFmtId="0" fontId="25" fillId="0" borderId="0"/>
    <xf numFmtId="0" fontId="27" fillId="0" borderId="0"/>
    <xf numFmtId="0" fontId="23" fillId="0" borderId="0"/>
    <xf numFmtId="0" fontId="24" fillId="0" borderId="0"/>
    <xf numFmtId="0" fontId="30" fillId="0" borderId="0" applyNumberFormat="0" applyFill="0" applyBorder="0" applyAlignment="0" applyProtection="0"/>
    <xf numFmtId="0" fontId="25" fillId="0" borderId="0"/>
    <xf numFmtId="0" fontId="3" fillId="0" borderId="2" applyNumberFormat="0" applyFill="0" applyAlignment="0" applyProtection="0"/>
    <xf numFmtId="0" fontId="18" fillId="0" borderId="0" applyNumberFormat="0" applyFill="0" applyAlignment="0" applyProtection="0"/>
    <xf numFmtId="43" fontId="24" fillId="0" borderId="0" applyFont="0" applyFill="0" applyBorder="0" applyAlignment="0" applyProtection="0"/>
    <xf numFmtId="0" fontId="6" fillId="0" borderId="0"/>
    <xf numFmtId="0" fontId="1" fillId="0" borderId="0"/>
    <xf numFmtId="0" fontId="24" fillId="0" borderId="0"/>
    <xf numFmtId="0" fontId="19" fillId="0" borderId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25" fillId="0" borderId="0"/>
    <xf numFmtId="0" fontId="27" fillId="0" borderId="0"/>
    <xf numFmtId="44" fontId="6" fillId="0" borderId="0" applyFont="0" applyFill="0" applyBorder="0" applyAlignment="0" applyProtection="0"/>
    <xf numFmtId="0" fontId="25" fillId="0" borderId="0"/>
    <xf numFmtId="0" fontId="31" fillId="0" borderId="0"/>
    <xf numFmtId="0" fontId="1" fillId="0" borderId="0"/>
  </cellStyleXfs>
  <cellXfs count="35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Continuous"/>
    </xf>
    <xf numFmtId="164" fontId="0" fillId="0" borderId="0" xfId="1" applyNumberFormat="1" applyFont="1"/>
    <xf numFmtId="164" fontId="4" fillId="0" borderId="0" xfId="1" applyNumberFormat="1" applyFont="1"/>
    <xf numFmtId="0" fontId="4" fillId="0" borderId="0" xfId="0" quotePrefix="1" applyFont="1"/>
    <xf numFmtId="0" fontId="0" fillId="0" borderId="0" xfId="0" applyAlignment="1">
      <alignment horizontal="left"/>
    </xf>
    <xf numFmtId="0" fontId="18" fillId="0" borderId="0" xfId="2" applyFill="1" applyAlignment="1">
      <alignment horizontal="centerContinuous" vertical="center"/>
    </xf>
    <xf numFmtId="0" fontId="4" fillId="0" borderId="0" xfId="0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2" fillId="9" borderId="1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164" fontId="4" fillId="0" borderId="0" xfId="74" applyNumberFormat="1" applyFont="1"/>
    <xf numFmtId="0" fontId="4" fillId="0" borderId="0" xfId="74" applyFont="1" applyAlignment="1">
      <alignment horizontal="center"/>
    </xf>
    <xf numFmtId="2" fontId="4" fillId="0" borderId="0" xfId="74" applyNumberFormat="1" applyFont="1" applyAlignment="1">
      <alignment horizontal="center"/>
    </xf>
    <xf numFmtId="165" fontId="4" fillId="0" borderId="0" xfId="74" applyNumberFormat="1" applyFont="1"/>
    <xf numFmtId="0" fontId="4" fillId="0" borderId="0" xfId="74" applyFont="1"/>
    <xf numFmtId="0" fontId="5" fillId="0" borderId="8" xfId="3" applyFill="1"/>
    <xf numFmtId="49" fontId="5" fillId="0" borderId="8" xfId="3" applyNumberFormat="1" applyFill="1"/>
    <xf numFmtId="164" fontId="5" fillId="0" borderId="8" xfId="3" applyNumberFormat="1" applyFill="1"/>
    <xf numFmtId="0" fontId="21" fillId="0" borderId="0" xfId="2" applyFont="1" applyFill="1" applyAlignment="1">
      <alignment horizontal="left"/>
    </xf>
    <xf numFmtId="0" fontId="3" fillId="0" borderId="0" xfId="6" applyFont="1" applyFill="1" applyAlignment="1"/>
    <xf numFmtId="0" fontId="18" fillId="0" borderId="0" xfId="7" applyFill="1" applyAlignment="1"/>
    <xf numFmtId="0" fontId="21" fillId="0" borderId="0" xfId="2" applyFont="1" applyFill="1" applyAlignment="1"/>
    <xf numFmtId="0" fontId="5" fillId="0" borderId="8" xfId="3" applyNumberFormat="1" applyFill="1" applyAlignment="1">
      <alignment horizontal="center"/>
    </xf>
    <xf numFmtId="0" fontId="5" fillId="0" borderId="8" xfId="3" applyFill="1" applyAlignment="1">
      <alignment horizontal="center"/>
    </xf>
    <xf numFmtId="49" fontId="5" fillId="0" borderId="8" xfId="3" applyNumberFormat="1" applyFill="1" applyAlignment="1">
      <alignment horizontal="center"/>
    </xf>
  </cellXfs>
  <cellStyles count="75">
    <cellStyle name="Bad" xfId="10" builtinId="27" hidden="1"/>
    <cellStyle name="Calculation" xfId="14" builtinId="22" hidden="1"/>
    <cellStyle name="Check Cell" xfId="16" builtinId="23" hidden="1"/>
    <cellStyle name="Comma 2" xfId="34" xr:uid="{D519A196-D124-4719-840A-3CEBAE8B33C5}"/>
    <cellStyle name="Comma 3" xfId="25" xr:uid="{84F53957-BF8F-4F75-AD72-21148E3EEEE6}"/>
    <cellStyle name="Comma 4" xfId="62" xr:uid="{68BE2796-AB41-4762-8BF8-553BC93DA0A4}"/>
    <cellStyle name="Comma 5" xfId="43" xr:uid="{798FF621-DB50-44B5-8DEC-43A240BC4BDD}"/>
    <cellStyle name="Comma 6" xfId="24" xr:uid="{00000000-0005-0000-0000-000033000000}"/>
    <cellStyle name="Currency" xfId="1" builtinId="4" customBuiltin="1"/>
    <cellStyle name="Currency 2" xfId="71" xr:uid="{C734D696-5096-42E4-B06F-78CA2526D185}"/>
    <cellStyle name="Currency 2 5" xfId="45" xr:uid="{1EE5A603-B39D-49CB-8F07-C8E3B547BDAB}"/>
    <cellStyle name="Currency 3" xfId="27" xr:uid="{00000000-0005-0000-0000-000038000000}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1 3" xfId="35" xr:uid="{6964D374-8B86-4242-8B32-DB987DD70372}"/>
    <cellStyle name="Heading 1 3 2" xfId="41" xr:uid="{CBE9071D-9182-4F0A-B36C-4439061BAA0F}"/>
    <cellStyle name="Heading 1 4" xfId="52" xr:uid="{00000000-0005-0000-0000-00003B000000}"/>
    <cellStyle name="Heading 1 6" xfId="60" xr:uid="{44C68B9D-A5BD-4546-A580-8C7C1A4EE1D8}"/>
    <cellStyle name="Heading 1 7" xfId="61" xr:uid="{B31CF6F4-DA5F-4398-8757-1E494DD028DF}"/>
    <cellStyle name="Heading 2" xfId="6" builtinId="17" customBuiltin="1"/>
    <cellStyle name="Heading 2 2" xfId="36" xr:uid="{D7E3D252-166B-4989-8992-56EEF7508255}"/>
    <cellStyle name="Heading 3" xfId="7" builtinId="18" customBuiltin="1"/>
    <cellStyle name="Heading 3 2" xfId="67" xr:uid="{71705EA6-5B56-41FF-BE06-757A540B5A6D}"/>
    <cellStyle name="Heading 4" xfId="8" builtinId="19" customBuiltin="1"/>
    <cellStyle name="Hyperlink 2" xfId="58" xr:uid="{F1EFC169-E990-4D92-81BD-8E57A048A5C2}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10" xfId="65" xr:uid="{C6D41C4F-8CD1-4B2A-A363-654679D5E00C}"/>
    <cellStyle name="Normal 11" xfId="66" xr:uid="{5E20229E-172B-4870-BAF1-AE81E3C524C5}"/>
    <cellStyle name="Normal 11 2" xfId="26" xr:uid="{9DFE62A9-243E-44E5-B636-546BC258FC85}"/>
    <cellStyle name="Normal 12" xfId="73" xr:uid="{37C97130-7206-4261-81C2-25B6F53C56A0}"/>
    <cellStyle name="Normal 12 2 2 2 2 3 2" xfId="74" xr:uid="{6EBEC3A0-03C2-4D25-A137-076FFE0B3FEC}"/>
    <cellStyle name="Normal 13" xfId="23" xr:uid="{00000000-0005-0000-0000-000044000000}"/>
    <cellStyle name="Normal 15" xfId="50" xr:uid="{1B8258BD-64F3-486C-9734-6E136D3FDA38}"/>
    <cellStyle name="Normal 19" xfId="42" xr:uid="{9FB11C49-1AE8-4AE1-B3E4-2460FD53F890}"/>
    <cellStyle name="Normal 2" xfId="22" xr:uid="{F969921F-7AB6-4B58-A4DB-CC50268D2022}"/>
    <cellStyle name="Normal 2 2" xfId="31" xr:uid="{C9BD1A7F-FDF8-4130-9E6D-36D16F8B9982}"/>
    <cellStyle name="Normal 2 2 2" xfId="47" xr:uid="{4F334C47-D36B-4A38-8451-D8E86D197387}"/>
    <cellStyle name="Normal 2 3" xfId="38" xr:uid="{FB814239-31D1-4573-AA57-F4EFD1F0FE60}"/>
    <cellStyle name="Normal 2 3 2" xfId="72" xr:uid="{790295E1-F4F7-4C01-9EFF-50D9E125A3B5}"/>
    <cellStyle name="Normal 2 4" xfId="59" xr:uid="{58A840EB-FC2C-4EC3-9A9C-B129E2BC8959}"/>
    <cellStyle name="Normal 2 5" xfId="70" xr:uid="{1CA6BECC-DFA3-4B1A-8C01-4A77B2498287}"/>
    <cellStyle name="Normal 2 6" xfId="28" xr:uid="{BD786A2F-0B61-4B79-BEDB-2A7AC5622868}"/>
    <cellStyle name="Normal 20" xfId="29" xr:uid="{F6B20B9E-C28B-428C-9ED1-FAB0FA58A960}"/>
    <cellStyle name="Normal 23" xfId="21" xr:uid="{00000000-0005-0000-0000-00000F000000}"/>
    <cellStyle name="Normal 3" xfId="39" xr:uid="{04E0E4A6-1AFB-41B6-986E-30FCBAF513C5}"/>
    <cellStyle name="Normal 4" xfId="40" xr:uid="{304C3068-AEDC-4091-BA23-047C951DCD97}"/>
    <cellStyle name="Normal 4 2 2" xfId="32" xr:uid="{3EFE712E-FBC9-4F65-BD71-888AD5F4B242}"/>
    <cellStyle name="Normal 4 5" xfId="44" xr:uid="{8240DBCB-36F9-4E5C-9E15-A0A0607423AF}"/>
    <cellStyle name="Normal 5" xfId="20" xr:uid="{00000000-0005-0000-0000-000010000000}"/>
    <cellStyle name="Normal 5 2" xfId="37" xr:uid="{4ED30E00-732A-4EAB-BA4F-7B11ABD14DD8}"/>
    <cellStyle name="Normal 5 2 2" xfId="53" xr:uid="{F0CD346A-39A2-FD4D-B2B0-B2D19E0776CA}"/>
    <cellStyle name="Normal 5 3" xfId="63" xr:uid="{3C02ADC2-4467-4C9A-B9EE-34A089FB18DB}"/>
    <cellStyle name="Normal 5 4" xfId="30" xr:uid="{2928CA86-B160-4A48-A771-03ECCBA45208}"/>
    <cellStyle name="Normal 6" xfId="46" xr:uid="{1E12F17E-FCF6-48CB-898D-8E574B778AC0}"/>
    <cellStyle name="Normal 6 2" xfId="69" xr:uid="{23917A8C-559D-40F8-8943-5FCBD4588212}"/>
    <cellStyle name="Normal 7" xfId="49" xr:uid="{9DCE2091-9EE6-4803-A235-1D22DA882815}"/>
    <cellStyle name="Normal 7 2" xfId="54" xr:uid="{C5144990-B53A-A54D-9436-E726522C9366}"/>
    <cellStyle name="Normal 7 3" xfId="64" xr:uid="{A2529485-A13C-4EAD-88CD-B8DAC969AD59}"/>
    <cellStyle name="Normal 8" xfId="55" xr:uid="{B3440E10-94B0-A841-B85F-8659936640FF}"/>
    <cellStyle name="Normal 9" xfId="56" xr:uid="{703251BC-F133-DA4B-8871-1D2F79AD82CF}"/>
    <cellStyle name="Normal 9 2" xfId="57" xr:uid="{4BC49E3A-8E72-4ED1-88BB-5F8ED390E636}"/>
    <cellStyle name="Note" xfId="18" builtinId="10" hidden="1"/>
    <cellStyle name="Output" xfId="13" builtinId="21" hidden="1"/>
    <cellStyle name="Percent 2" xfId="51" xr:uid="{00000000-0005-0000-0000-000065000000}"/>
    <cellStyle name="Table Body" xfId="48" xr:uid="{3C2D620B-C8A0-4077-BF2A-E96E25E05898}"/>
    <cellStyle name="Title" xfId="5" builtinId="15" hidden="1"/>
    <cellStyle name="Total" xfId="3" builtinId="25" customBuiltin="1"/>
    <cellStyle name="Total 2" xfId="33" xr:uid="{B95DE97A-876C-4157-8AD9-F6647546D183}"/>
    <cellStyle name="Total 3" xfId="68" xr:uid="{1F692B49-12A3-4314-9C32-10B9C37082DF}"/>
    <cellStyle name="Warning Text" xfId="17" builtinId="11" hidden="1"/>
  </cellStyles>
  <dxfs count="40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32" totalsRowCount="1" headerRowDxfId="39" dataDxfId="37" headerRowBorderDxfId="38" tableBorderDxfId="36" totalsRowCellStyle="Total">
  <autoFilter ref="A6:L31" xr:uid="{0E30CB7D-7B21-487F-9865-95F8B33543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31">
    <sortCondition ref="E7:E31"/>
    <sortCondition ref="I7:I31"/>
  </sortState>
  <tableColumns count="12">
    <tableColumn id="1" xr3:uid="{00000000-0010-0000-0000-000001000000}" name="County Name" totalsRowLabel="Statewide Total" dataDxfId="35" totalsRowDxfId="34" totalsRowCellStyle="Total"/>
    <tableColumn id="12" xr3:uid="{00000000-0010-0000-0000-00000C000000}" name="FI$Cal_x000a_Supplier_x000a_ID" dataDxfId="33" totalsRowDxfId="32" totalsRowCellStyle="Total"/>
    <tableColumn id="2" xr3:uid="{89F6F92A-A457-4673-B8D3-C1C44CC867F6}" name="FI$Cal_x000a_Address_x000a_Sequence_x000a_ID" dataDxfId="31" totalsRowDxfId="30" totalsRowCellStyle="Total"/>
    <tableColumn id="11" xr3:uid="{00000000-0010-0000-0000-00000B000000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8-19_x000a_Final_x000a_Allocation_x000a_Amount" totalsRowFunction="sum" dataDxfId="15" totalsRowDxfId="14" dataCellStyle="Currency" totalsRowCellStyle="Total"/>
    <tableColumn id="15" xr3:uid="{00000000-0010-0000-0000-00000F000000}" name="14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19" totalsRowCount="1" headerRowDxfId="11" headerRowBorderDxfId="10" tableBorderDxfId="9" totalsRowCellStyle="Total">
  <sortState xmlns:xlrd2="http://schemas.microsoft.com/office/spreadsheetml/2017/richdata2" ref="A6:D376">
    <sortCondition ref="A6:A376"/>
  </sortState>
  <tableColumns count="5">
    <tableColumn id="1" xr3:uid="{00000000-0010-0000-0100-000001000000}" name="County _x000a_Code" totalsRowLabel="Statewide Total" dataDxfId="8" totalsRowDxfId="7" totalsRowCellStyle="Total"/>
    <tableColumn id="12" xr3:uid="{00000000-0010-0000-0100-00000C000000}" name="County _x000a_Treasurer" dataDxfId="6" totalsRowDxfId="5" totalsRowCellStyle="Total"/>
    <tableColumn id="8" xr3:uid="{00000000-0010-0000-0100-000008000000}" name="Invoice #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A8EA9830-CB9D-4D11-BE4E-5C77C5D3EBC5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e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Normal="100" workbookViewId="0"/>
  </sheetViews>
  <sheetFormatPr defaultColWidth="8.88671875" defaultRowHeight="15" x14ac:dyDescent="0.2"/>
  <cols>
    <col min="1" max="1" width="14" style="4" customWidth="1"/>
    <col min="2" max="3" width="14.33203125" style="4" customWidth="1"/>
    <col min="4" max="4" width="15.88671875" style="4" customWidth="1"/>
    <col min="5" max="5" width="10.6640625" style="4" customWidth="1"/>
    <col min="6" max="7" width="10.5546875" style="5" customWidth="1"/>
    <col min="8" max="8" width="8.5546875" style="5" customWidth="1"/>
    <col min="9" max="9" width="10.88671875" style="5" customWidth="1"/>
    <col min="10" max="10" width="40.6640625" style="6" customWidth="1"/>
    <col min="11" max="11" width="13" style="6" customWidth="1"/>
    <col min="12" max="12" width="15.5546875" style="3" bestFit="1" customWidth="1"/>
    <col min="13" max="16384" width="8.88671875" style="3"/>
  </cols>
  <sheetData>
    <row r="1" spans="1:12" ht="20.25" x14ac:dyDescent="0.3">
      <c r="A1" s="31" t="s">
        <v>72</v>
      </c>
      <c r="B1" s="14"/>
      <c r="C1" s="14"/>
      <c r="D1" s="14"/>
      <c r="E1" s="1"/>
      <c r="F1" s="1"/>
      <c r="G1" s="1"/>
      <c r="H1" s="1"/>
      <c r="I1" s="1"/>
      <c r="J1" s="1"/>
      <c r="K1" s="1"/>
      <c r="L1" s="7"/>
    </row>
    <row r="2" spans="1:12" ht="18" x14ac:dyDescent="0.25">
      <c r="A2" s="29" t="s">
        <v>11</v>
      </c>
      <c r="B2" s="14"/>
      <c r="C2" s="14"/>
      <c r="D2" s="14"/>
      <c r="E2" s="1"/>
      <c r="F2" s="1" t="s">
        <v>16</v>
      </c>
      <c r="G2" s="1"/>
      <c r="H2" s="1"/>
      <c r="I2" s="1"/>
      <c r="J2" s="1"/>
      <c r="K2" s="1"/>
      <c r="L2" s="7"/>
    </row>
    <row r="3" spans="1:12" ht="18" x14ac:dyDescent="0.25">
      <c r="A3" s="30" t="s">
        <v>12</v>
      </c>
      <c r="B3" s="14"/>
      <c r="C3" s="14"/>
      <c r="D3" s="14"/>
      <c r="E3" s="1"/>
      <c r="F3" s="1"/>
      <c r="G3" s="1"/>
      <c r="H3" s="1"/>
      <c r="I3" s="1"/>
      <c r="J3" s="1"/>
      <c r="K3" s="1"/>
      <c r="L3" s="7"/>
    </row>
    <row r="4" spans="1:12" ht="18" x14ac:dyDescent="0.25">
      <c r="A4" s="19" t="s">
        <v>13</v>
      </c>
      <c r="B4" s="14"/>
      <c r="C4" s="14"/>
      <c r="D4" s="14"/>
      <c r="E4" s="1"/>
      <c r="F4" s="1"/>
      <c r="G4" s="1"/>
      <c r="H4" s="1"/>
      <c r="I4" s="1"/>
      <c r="J4" s="1" t="s">
        <v>16</v>
      </c>
      <c r="K4" s="1"/>
      <c r="L4" s="7"/>
    </row>
    <row r="5" spans="1:12" ht="18" x14ac:dyDescent="0.2">
      <c r="A5" t="s">
        <v>149</v>
      </c>
      <c r="B5" s="14"/>
      <c r="C5" s="14"/>
      <c r="D5" s="14"/>
      <c r="E5" s="1"/>
      <c r="F5" s="1"/>
      <c r="G5" s="1"/>
      <c r="H5" s="1"/>
      <c r="I5" s="1"/>
      <c r="J5" s="1"/>
      <c r="K5" s="1"/>
      <c r="L5" s="7"/>
    </row>
    <row r="6" spans="1:12" ht="79.5" thickBot="1" x14ac:dyDescent="0.3">
      <c r="A6" s="17" t="s">
        <v>20</v>
      </c>
      <c r="B6" s="17" t="s">
        <v>8</v>
      </c>
      <c r="C6" s="17" t="s">
        <v>9</v>
      </c>
      <c r="D6" s="17" t="s">
        <v>21</v>
      </c>
      <c r="E6" s="17" t="s">
        <v>0</v>
      </c>
      <c r="F6" s="17" t="s">
        <v>1</v>
      </c>
      <c r="G6" s="17" t="s">
        <v>2</v>
      </c>
      <c r="H6" s="17" t="s">
        <v>3</v>
      </c>
      <c r="I6" s="17" t="s">
        <v>10</v>
      </c>
      <c r="J6" s="17" t="s">
        <v>4</v>
      </c>
      <c r="K6" s="17" t="s">
        <v>15</v>
      </c>
      <c r="L6" s="17" t="s">
        <v>74</v>
      </c>
    </row>
    <row r="7" spans="1:12" x14ac:dyDescent="0.2">
      <c r="A7" s="24" t="s">
        <v>111</v>
      </c>
      <c r="B7" s="24" t="s">
        <v>112</v>
      </c>
      <c r="C7" s="21">
        <v>10</v>
      </c>
      <c r="D7" s="23" t="s">
        <v>123</v>
      </c>
      <c r="E7" s="21" t="s">
        <v>113</v>
      </c>
      <c r="F7" s="21" t="s">
        <v>124</v>
      </c>
      <c r="G7" s="21" t="s">
        <v>25</v>
      </c>
      <c r="H7" s="22" t="s">
        <v>26</v>
      </c>
      <c r="I7" s="22" t="str">
        <f>Table1[[#This Row],[District
Code]]</f>
        <v>62364</v>
      </c>
      <c r="J7" s="24" t="s">
        <v>125</v>
      </c>
      <c r="K7" s="20">
        <v>166182</v>
      </c>
      <c r="L7" s="20">
        <v>19317</v>
      </c>
    </row>
    <row r="8" spans="1:12" x14ac:dyDescent="0.2">
      <c r="A8" s="24" t="s">
        <v>108</v>
      </c>
      <c r="B8" s="24" t="s">
        <v>109</v>
      </c>
      <c r="C8" s="21">
        <v>2</v>
      </c>
      <c r="D8" s="23" t="s">
        <v>117</v>
      </c>
      <c r="E8" s="21" t="s">
        <v>110</v>
      </c>
      <c r="F8" s="21" t="s">
        <v>118</v>
      </c>
      <c r="G8" s="21" t="s">
        <v>25</v>
      </c>
      <c r="H8" s="22" t="s">
        <v>26</v>
      </c>
      <c r="I8" s="22" t="str">
        <f>Table1[[#This Row],[District
Code]]</f>
        <v>63685</v>
      </c>
      <c r="J8" s="24" t="s">
        <v>119</v>
      </c>
      <c r="K8" s="20">
        <v>27039</v>
      </c>
      <c r="L8" s="20">
        <v>7117</v>
      </c>
    </row>
    <row r="9" spans="1:12" x14ac:dyDescent="0.2">
      <c r="A9" s="24" t="s">
        <v>60</v>
      </c>
      <c r="B9" s="24" t="s">
        <v>61</v>
      </c>
      <c r="C9" s="21">
        <v>5</v>
      </c>
      <c r="D9" s="23" t="s">
        <v>62</v>
      </c>
      <c r="E9" s="21" t="s">
        <v>63</v>
      </c>
      <c r="F9" s="21" t="s">
        <v>64</v>
      </c>
      <c r="G9" s="21" t="s">
        <v>25</v>
      </c>
      <c r="H9" s="22" t="s">
        <v>26</v>
      </c>
      <c r="I9" s="22" t="str">
        <f>Table1[[#This Row],[District
Code]]</f>
        <v>64022</v>
      </c>
      <c r="J9" s="24" t="s">
        <v>65</v>
      </c>
      <c r="K9" s="20">
        <v>106792</v>
      </c>
      <c r="L9" s="20">
        <v>12202</v>
      </c>
    </row>
    <row r="10" spans="1:12" x14ac:dyDescent="0.2">
      <c r="A10" s="24" t="s">
        <v>36</v>
      </c>
      <c r="B10" s="24" t="s">
        <v>37</v>
      </c>
      <c r="C10" s="21">
        <v>1</v>
      </c>
      <c r="D10" s="23" t="s">
        <v>84</v>
      </c>
      <c r="E10" s="21" t="s">
        <v>38</v>
      </c>
      <c r="F10" s="21" t="s">
        <v>85</v>
      </c>
      <c r="G10" s="21" t="s">
        <v>25</v>
      </c>
      <c r="H10" s="22" t="s">
        <v>26</v>
      </c>
      <c r="I10" s="22" t="str">
        <f>Table1[[#This Row],[District
Code]]</f>
        <v>64345</v>
      </c>
      <c r="J10" s="24" t="s">
        <v>86</v>
      </c>
      <c r="K10" s="20">
        <v>20318</v>
      </c>
      <c r="L10" s="20">
        <v>5348</v>
      </c>
    </row>
    <row r="11" spans="1:12" x14ac:dyDescent="0.2">
      <c r="A11" s="24" t="s">
        <v>36</v>
      </c>
      <c r="B11" s="24" t="s">
        <v>37</v>
      </c>
      <c r="C11" s="21">
        <v>1</v>
      </c>
      <c r="D11" s="23" t="s">
        <v>102</v>
      </c>
      <c r="E11" s="21" t="s">
        <v>38</v>
      </c>
      <c r="F11" s="21" t="s">
        <v>103</v>
      </c>
      <c r="G11" s="21" t="s">
        <v>25</v>
      </c>
      <c r="H11" s="22" t="s">
        <v>26</v>
      </c>
      <c r="I11" s="22" t="str">
        <f>Table1[[#This Row],[District
Code]]</f>
        <v>64535</v>
      </c>
      <c r="J11" s="24" t="s">
        <v>104</v>
      </c>
      <c r="K11" s="20">
        <v>19766</v>
      </c>
      <c r="L11" s="20">
        <v>4942</v>
      </c>
    </row>
    <row r="12" spans="1:12" x14ac:dyDescent="0.2">
      <c r="A12" s="24" t="s">
        <v>36</v>
      </c>
      <c r="B12" s="24" t="s">
        <v>37</v>
      </c>
      <c r="C12" s="21">
        <v>1</v>
      </c>
      <c r="D12" s="23" t="s">
        <v>57</v>
      </c>
      <c r="E12" s="21" t="s">
        <v>38</v>
      </c>
      <c r="F12" s="21" t="s">
        <v>58</v>
      </c>
      <c r="G12" s="21" t="s">
        <v>25</v>
      </c>
      <c r="H12" s="22" t="s">
        <v>26</v>
      </c>
      <c r="I12" s="22" t="str">
        <f>Table1[[#This Row],[District
Code]]</f>
        <v>64626</v>
      </c>
      <c r="J12" s="24" t="s">
        <v>59</v>
      </c>
      <c r="K12" s="20">
        <v>10000</v>
      </c>
      <c r="L12" s="20">
        <v>2500</v>
      </c>
    </row>
    <row r="13" spans="1:12" x14ac:dyDescent="0.2">
      <c r="A13" s="24" t="s">
        <v>36</v>
      </c>
      <c r="B13" s="24" t="s">
        <v>37</v>
      </c>
      <c r="C13" s="21">
        <v>1</v>
      </c>
      <c r="D13" s="23" t="s">
        <v>41</v>
      </c>
      <c r="E13" s="21" t="s">
        <v>38</v>
      </c>
      <c r="F13" s="21" t="s">
        <v>42</v>
      </c>
      <c r="G13" s="21" t="s">
        <v>43</v>
      </c>
      <c r="H13" s="22" t="s">
        <v>44</v>
      </c>
      <c r="I13" s="22" t="str">
        <f>"C"&amp;Table1[[#This Row],[Direct
Funded
Charter School
Number]]</f>
        <v>C0582</v>
      </c>
      <c r="J13" s="24" t="s">
        <v>45</v>
      </c>
      <c r="K13" s="20">
        <v>10000</v>
      </c>
      <c r="L13" s="20">
        <v>2500</v>
      </c>
    </row>
    <row r="14" spans="1:12" x14ac:dyDescent="0.2">
      <c r="A14" s="24" t="s">
        <v>36</v>
      </c>
      <c r="B14" s="24" t="s">
        <v>37</v>
      </c>
      <c r="C14" s="21">
        <v>1</v>
      </c>
      <c r="D14" s="23" t="s">
        <v>46</v>
      </c>
      <c r="E14" s="21" t="s">
        <v>38</v>
      </c>
      <c r="F14" s="21" t="s">
        <v>42</v>
      </c>
      <c r="G14" s="21" t="s">
        <v>47</v>
      </c>
      <c r="H14" s="22" t="s">
        <v>48</v>
      </c>
      <c r="I14" s="22" t="str">
        <f>"C"&amp;Table1[[#This Row],[Direct
Funded
Charter School
Number]]</f>
        <v>C0977</v>
      </c>
      <c r="J14" s="24" t="s">
        <v>49</v>
      </c>
      <c r="K14" s="20">
        <v>10000</v>
      </c>
      <c r="L14" s="20">
        <v>2500</v>
      </c>
    </row>
    <row r="15" spans="1:12" x14ac:dyDescent="0.2">
      <c r="A15" s="24" t="s">
        <v>36</v>
      </c>
      <c r="B15" s="24" t="s">
        <v>37</v>
      </c>
      <c r="C15" s="21">
        <v>1</v>
      </c>
      <c r="D15" s="23" t="s">
        <v>120</v>
      </c>
      <c r="E15" s="21" t="s">
        <v>38</v>
      </c>
      <c r="F15" s="21" t="s">
        <v>121</v>
      </c>
      <c r="G15" s="21" t="s">
        <v>25</v>
      </c>
      <c r="H15" s="22" t="s">
        <v>26</v>
      </c>
      <c r="I15" s="22" t="str">
        <f>Table1[[#This Row],[District
Code]]</f>
        <v>64857</v>
      </c>
      <c r="J15" s="24" t="s">
        <v>122</v>
      </c>
      <c r="K15" s="20">
        <v>445155</v>
      </c>
      <c r="L15" s="20">
        <v>17694</v>
      </c>
    </row>
    <row r="16" spans="1:12" x14ac:dyDescent="0.2">
      <c r="A16" s="24" t="s">
        <v>36</v>
      </c>
      <c r="B16" s="24" t="s">
        <v>37</v>
      </c>
      <c r="C16" s="21">
        <v>1</v>
      </c>
      <c r="D16" s="23" t="s">
        <v>129</v>
      </c>
      <c r="E16" s="21" t="s">
        <v>38</v>
      </c>
      <c r="F16" s="21" t="s">
        <v>130</v>
      </c>
      <c r="G16" s="21" t="s">
        <v>25</v>
      </c>
      <c r="H16" s="22" t="s">
        <v>26</v>
      </c>
      <c r="I16" s="22" t="str">
        <f>Table1[[#This Row],[District
Code]]</f>
        <v>64907</v>
      </c>
      <c r="J16" s="24" t="s">
        <v>131</v>
      </c>
      <c r="K16" s="20">
        <v>644283</v>
      </c>
      <c r="L16" s="20">
        <v>169582</v>
      </c>
    </row>
    <row r="17" spans="1:12" x14ac:dyDescent="0.2">
      <c r="A17" s="24" t="s">
        <v>36</v>
      </c>
      <c r="B17" s="24" t="s">
        <v>37</v>
      </c>
      <c r="C17" s="21">
        <v>1</v>
      </c>
      <c r="D17" s="23" t="s">
        <v>75</v>
      </c>
      <c r="E17" s="21" t="s">
        <v>38</v>
      </c>
      <c r="F17" s="21" t="s">
        <v>76</v>
      </c>
      <c r="G17" s="21" t="s">
        <v>25</v>
      </c>
      <c r="H17" s="22" t="s">
        <v>26</v>
      </c>
      <c r="I17" s="22" t="str">
        <f>Table1[[#This Row],[District
Code]]</f>
        <v>75309</v>
      </c>
      <c r="J17" s="24" t="s">
        <v>77</v>
      </c>
      <c r="K17" s="20">
        <v>12637</v>
      </c>
      <c r="L17" s="20">
        <v>9478</v>
      </c>
    </row>
    <row r="18" spans="1:12" x14ac:dyDescent="0.2">
      <c r="A18" s="24" t="s">
        <v>52</v>
      </c>
      <c r="B18" s="24" t="s">
        <v>53</v>
      </c>
      <c r="C18" s="21">
        <v>53</v>
      </c>
      <c r="D18" s="23" t="s">
        <v>99</v>
      </c>
      <c r="E18" s="21" t="s">
        <v>40</v>
      </c>
      <c r="F18" s="21" t="s">
        <v>100</v>
      </c>
      <c r="G18" s="21" t="s">
        <v>25</v>
      </c>
      <c r="H18" s="22" t="s">
        <v>26</v>
      </c>
      <c r="I18" s="22" t="str">
        <f>Table1[[#This Row],[District
Code]]</f>
        <v>65318</v>
      </c>
      <c r="J18" s="24" t="s">
        <v>101</v>
      </c>
      <c r="K18" s="20">
        <v>10000</v>
      </c>
      <c r="L18" s="20">
        <v>5000</v>
      </c>
    </row>
    <row r="19" spans="1:12" x14ac:dyDescent="0.2">
      <c r="A19" s="24" t="s">
        <v>22</v>
      </c>
      <c r="B19" s="24" t="s">
        <v>23</v>
      </c>
      <c r="C19" s="21">
        <v>1</v>
      </c>
      <c r="D19" s="23" t="s">
        <v>126</v>
      </c>
      <c r="E19" s="21" t="s">
        <v>24</v>
      </c>
      <c r="F19" s="21" t="s">
        <v>127</v>
      </c>
      <c r="G19" s="21" t="s">
        <v>25</v>
      </c>
      <c r="H19" s="22" t="s">
        <v>26</v>
      </c>
      <c r="I19" s="22" t="str">
        <f>Table1[[#This Row],[District
Code]]</f>
        <v>65813</v>
      </c>
      <c r="J19" s="24" t="s">
        <v>128</v>
      </c>
      <c r="K19" s="20">
        <v>10000</v>
      </c>
      <c r="L19" s="20">
        <v>4532</v>
      </c>
    </row>
    <row r="20" spans="1:12" x14ac:dyDescent="0.2">
      <c r="A20" s="24" t="s">
        <v>22</v>
      </c>
      <c r="B20" s="24" t="s">
        <v>23</v>
      </c>
      <c r="C20" s="21">
        <v>1</v>
      </c>
      <c r="D20" s="23" t="s">
        <v>114</v>
      </c>
      <c r="E20" s="21" t="s">
        <v>24</v>
      </c>
      <c r="F20" s="21" t="s">
        <v>115</v>
      </c>
      <c r="G20" s="21" t="s">
        <v>25</v>
      </c>
      <c r="H20" s="22" t="s">
        <v>26</v>
      </c>
      <c r="I20" s="22" t="str">
        <f>Table1[[#This Row],[District
Code]]</f>
        <v>73726</v>
      </c>
      <c r="J20" s="24" t="s">
        <v>116</v>
      </c>
      <c r="K20" s="20">
        <v>10000</v>
      </c>
      <c r="L20" s="20">
        <v>1647</v>
      </c>
    </row>
    <row r="21" spans="1:12" x14ac:dyDescent="0.2">
      <c r="A21" s="24" t="s">
        <v>50</v>
      </c>
      <c r="B21" s="24" t="s">
        <v>51</v>
      </c>
      <c r="C21" s="21">
        <v>4</v>
      </c>
      <c r="D21" s="23" t="s">
        <v>66</v>
      </c>
      <c r="E21" s="21" t="s">
        <v>39</v>
      </c>
      <c r="F21" s="21" t="s">
        <v>67</v>
      </c>
      <c r="G21" s="21" t="s">
        <v>25</v>
      </c>
      <c r="H21" s="22" t="s">
        <v>26</v>
      </c>
      <c r="I21" s="22" t="str">
        <f>Table1[[#This Row],[District
Code]]</f>
        <v>66886</v>
      </c>
      <c r="J21" s="24" t="s">
        <v>68</v>
      </c>
      <c r="K21" s="20">
        <v>10000</v>
      </c>
      <c r="L21" s="20">
        <v>2500</v>
      </c>
    </row>
    <row r="22" spans="1:12" x14ac:dyDescent="0.2">
      <c r="A22" s="24" t="s">
        <v>50</v>
      </c>
      <c r="B22" s="24" t="s">
        <v>51</v>
      </c>
      <c r="C22" s="21">
        <v>4</v>
      </c>
      <c r="D22" s="23" t="s">
        <v>132</v>
      </c>
      <c r="E22" s="21" t="s">
        <v>39</v>
      </c>
      <c r="F22" s="21" t="s">
        <v>133</v>
      </c>
      <c r="G22" s="21" t="s">
        <v>25</v>
      </c>
      <c r="H22" s="22" t="s">
        <v>26</v>
      </c>
      <c r="I22" s="22" t="str">
        <f>Table1[[#This Row],[District
Code]]</f>
        <v>66928</v>
      </c>
      <c r="J22" s="24" t="s">
        <v>134</v>
      </c>
      <c r="K22" s="20">
        <v>45084</v>
      </c>
      <c r="L22" s="20">
        <v>1852</v>
      </c>
    </row>
    <row r="23" spans="1:12" x14ac:dyDescent="0.2">
      <c r="A23" s="24" t="s">
        <v>27</v>
      </c>
      <c r="B23" s="24" t="s">
        <v>28</v>
      </c>
      <c r="C23" s="21">
        <v>4</v>
      </c>
      <c r="D23" s="23" t="s">
        <v>81</v>
      </c>
      <c r="E23" s="21" t="s">
        <v>29</v>
      </c>
      <c r="F23" s="21" t="s">
        <v>82</v>
      </c>
      <c r="G23" s="21" t="s">
        <v>25</v>
      </c>
      <c r="H23" s="22" t="s">
        <v>26</v>
      </c>
      <c r="I23" s="22" t="str">
        <f>Table1[[#This Row],[District
Code]]</f>
        <v>67637</v>
      </c>
      <c r="J23" s="24" t="s">
        <v>83</v>
      </c>
      <c r="K23" s="20">
        <v>38290</v>
      </c>
      <c r="L23" s="20">
        <v>9057</v>
      </c>
    </row>
    <row r="24" spans="1:12" x14ac:dyDescent="0.2">
      <c r="A24" s="24" t="s">
        <v>27</v>
      </c>
      <c r="B24" s="24" t="s">
        <v>28</v>
      </c>
      <c r="C24" s="21">
        <v>4</v>
      </c>
      <c r="D24" s="23" t="s">
        <v>78</v>
      </c>
      <c r="E24" s="21" t="s">
        <v>29</v>
      </c>
      <c r="F24" s="21" t="s">
        <v>79</v>
      </c>
      <c r="G24" s="21" t="s">
        <v>25</v>
      </c>
      <c r="H24" s="22" t="s">
        <v>26</v>
      </c>
      <c r="I24" s="22" t="str">
        <f>Table1[[#This Row],[District
Code]]</f>
        <v>73858</v>
      </c>
      <c r="J24" s="24" t="s">
        <v>80</v>
      </c>
      <c r="K24" s="20">
        <v>10000</v>
      </c>
      <c r="L24" s="20">
        <v>5228</v>
      </c>
    </row>
    <row r="25" spans="1:12" x14ac:dyDescent="0.2">
      <c r="A25" s="24" t="s">
        <v>54</v>
      </c>
      <c r="B25" s="24" t="s">
        <v>55</v>
      </c>
      <c r="C25" s="21">
        <v>2</v>
      </c>
      <c r="D25" s="23" t="s">
        <v>105</v>
      </c>
      <c r="E25" s="21" t="s">
        <v>56</v>
      </c>
      <c r="F25" s="21" t="s">
        <v>106</v>
      </c>
      <c r="G25" s="21" t="s">
        <v>25</v>
      </c>
      <c r="H25" s="22" t="s">
        <v>26</v>
      </c>
      <c r="I25" s="22" t="str">
        <f>Table1[[#This Row],[District
Code]]</f>
        <v>68080</v>
      </c>
      <c r="J25" s="24" t="s">
        <v>107</v>
      </c>
      <c r="K25" s="20">
        <v>38279</v>
      </c>
      <c r="L25" s="20">
        <v>7013</v>
      </c>
    </row>
    <row r="26" spans="1:12" x14ac:dyDescent="0.2">
      <c r="A26" s="24" t="s">
        <v>54</v>
      </c>
      <c r="B26" s="24" t="s">
        <v>55</v>
      </c>
      <c r="C26" s="21">
        <v>2</v>
      </c>
      <c r="D26" s="23" t="s">
        <v>141</v>
      </c>
      <c r="E26" s="21" t="s">
        <v>56</v>
      </c>
      <c r="F26" s="21" t="s">
        <v>142</v>
      </c>
      <c r="G26" s="21" t="s">
        <v>143</v>
      </c>
      <c r="H26" s="22" t="s">
        <v>144</v>
      </c>
      <c r="I26" s="22" t="str">
        <f>"C"&amp;Table1[[#This Row],[Direct
Funded
Charter School
Number]]</f>
        <v>C1371</v>
      </c>
      <c r="J26" s="24" t="s">
        <v>145</v>
      </c>
      <c r="K26" s="20">
        <v>10000</v>
      </c>
      <c r="L26" s="20">
        <v>1212</v>
      </c>
    </row>
    <row r="27" spans="1:12" x14ac:dyDescent="0.2">
      <c r="A27" s="24" t="s">
        <v>87</v>
      </c>
      <c r="B27" s="24" t="s">
        <v>88</v>
      </c>
      <c r="C27" s="21">
        <v>39</v>
      </c>
      <c r="D27" s="23" t="s">
        <v>89</v>
      </c>
      <c r="E27" s="21" t="s">
        <v>90</v>
      </c>
      <c r="F27" s="21" t="s">
        <v>91</v>
      </c>
      <c r="G27" s="21" t="s">
        <v>25</v>
      </c>
      <c r="H27" s="22" t="s">
        <v>26</v>
      </c>
      <c r="I27" s="22" t="str">
        <f>Table1[[#This Row],[District
Code]]</f>
        <v>69179</v>
      </c>
      <c r="J27" s="24" t="s">
        <v>92</v>
      </c>
      <c r="K27" s="20">
        <v>10000</v>
      </c>
      <c r="L27" s="20">
        <v>7500</v>
      </c>
    </row>
    <row r="28" spans="1:12" x14ac:dyDescent="0.2">
      <c r="A28" s="24" t="s">
        <v>33</v>
      </c>
      <c r="B28" s="24" t="s">
        <v>34</v>
      </c>
      <c r="C28" s="21">
        <v>1</v>
      </c>
      <c r="D28" s="23" t="s">
        <v>69</v>
      </c>
      <c r="E28" s="21" t="s">
        <v>35</v>
      </c>
      <c r="F28" s="21" t="s">
        <v>70</v>
      </c>
      <c r="G28" s="21" t="s">
        <v>25</v>
      </c>
      <c r="H28" s="22" t="s">
        <v>26</v>
      </c>
      <c r="I28" s="22" t="str">
        <f>Table1[[#This Row],[District
Code]]</f>
        <v>70136</v>
      </c>
      <c r="J28" s="24" t="s">
        <v>71</v>
      </c>
      <c r="K28" s="20">
        <v>65377</v>
      </c>
      <c r="L28" s="20">
        <v>3743</v>
      </c>
    </row>
    <row r="29" spans="1:12" x14ac:dyDescent="0.2">
      <c r="A29" s="24" t="s">
        <v>30</v>
      </c>
      <c r="B29" s="24" t="s">
        <v>31</v>
      </c>
      <c r="C29" s="21">
        <v>6</v>
      </c>
      <c r="D29" s="23" t="s">
        <v>138</v>
      </c>
      <c r="E29" s="21" t="s">
        <v>32</v>
      </c>
      <c r="F29" s="21" t="s">
        <v>139</v>
      </c>
      <c r="G29" s="21" t="s">
        <v>25</v>
      </c>
      <c r="H29" s="22" t="s">
        <v>26</v>
      </c>
      <c r="I29" s="22" t="str">
        <f>Table1[[#This Row],[District
Code]]</f>
        <v>10546</v>
      </c>
      <c r="J29" s="24" t="s">
        <v>140</v>
      </c>
      <c r="K29" s="20">
        <v>37068</v>
      </c>
      <c r="L29" s="20">
        <v>12743</v>
      </c>
    </row>
    <row r="30" spans="1:12" x14ac:dyDescent="0.2">
      <c r="A30" s="24" t="s">
        <v>30</v>
      </c>
      <c r="B30" s="24" t="s">
        <v>31</v>
      </c>
      <c r="C30" s="21">
        <v>6</v>
      </c>
      <c r="D30" s="23" t="s">
        <v>135</v>
      </c>
      <c r="E30" s="21" t="s">
        <v>32</v>
      </c>
      <c r="F30" s="21" t="s">
        <v>136</v>
      </c>
      <c r="G30" s="21" t="s">
        <v>25</v>
      </c>
      <c r="H30" s="22" t="s">
        <v>26</v>
      </c>
      <c r="I30" s="22" t="str">
        <f>Table1[[#This Row],[District
Code]]</f>
        <v>72140</v>
      </c>
      <c r="J30" s="24" t="s">
        <v>137</v>
      </c>
      <c r="K30" s="20">
        <v>10000</v>
      </c>
      <c r="L30" s="20">
        <v>5000</v>
      </c>
    </row>
    <row r="31" spans="1:12" x14ac:dyDescent="0.2">
      <c r="A31" s="24" t="s">
        <v>93</v>
      </c>
      <c r="B31" s="24" t="s">
        <v>94</v>
      </c>
      <c r="C31" s="21">
        <v>29</v>
      </c>
      <c r="D31" s="23" t="s">
        <v>95</v>
      </c>
      <c r="E31" s="21" t="s">
        <v>96</v>
      </c>
      <c r="F31" s="21" t="s">
        <v>97</v>
      </c>
      <c r="G31" s="21" t="s">
        <v>25</v>
      </c>
      <c r="H31" s="22" t="s">
        <v>26</v>
      </c>
      <c r="I31" s="22" t="str">
        <f>Table1[[#This Row],[District
Code]]</f>
        <v>72355</v>
      </c>
      <c r="J31" s="24" t="s">
        <v>98</v>
      </c>
      <c r="K31" s="20">
        <v>10000</v>
      </c>
      <c r="L31" s="20">
        <v>1258</v>
      </c>
    </row>
    <row r="32" spans="1:12" ht="15.75" x14ac:dyDescent="0.25">
      <c r="A32" s="32" t="s">
        <v>5</v>
      </c>
      <c r="B32" s="32"/>
      <c r="C32" s="32"/>
      <c r="D32" s="32"/>
      <c r="E32" s="33"/>
      <c r="F32" s="34"/>
      <c r="G32" s="34" t="s">
        <v>16</v>
      </c>
      <c r="H32" s="34"/>
      <c r="I32" s="32"/>
      <c r="J32" s="26"/>
      <c r="K32" s="27">
        <f>SUBTOTAL(109,Table1[
2018-19
Final
Allocation
Amount])</f>
        <v>1786270</v>
      </c>
      <c r="L32" s="27">
        <f>SUBTOTAL(109,Table1[14th
Apportionment])</f>
        <v>321465</v>
      </c>
    </row>
    <row r="33" spans="1:11" x14ac:dyDescent="0.2">
      <c r="A33" s="3" t="s">
        <v>6</v>
      </c>
      <c r="I33" s="4"/>
      <c r="K33" s="9"/>
    </row>
    <row r="34" spans="1:11" x14ac:dyDescent="0.2">
      <c r="A34" s="3" t="s">
        <v>7</v>
      </c>
      <c r="I34" s="4"/>
      <c r="K34" s="9" t="s">
        <v>16</v>
      </c>
    </row>
    <row r="35" spans="1:11" x14ac:dyDescent="0.2">
      <c r="A35" s="10" t="s">
        <v>146</v>
      </c>
      <c r="I35" s="4"/>
      <c r="K35" s="9"/>
    </row>
  </sheetData>
  <pageMargins left="0.7" right="0.7" top="0.75" bottom="0.75" header="0.3" footer="0.3"/>
  <pageSetup scale="57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zoomScaleNormal="100" workbookViewId="0"/>
  </sheetViews>
  <sheetFormatPr defaultColWidth="8.88671875" defaultRowHeight="15" x14ac:dyDescent="0.2"/>
  <cols>
    <col min="1" max="1" width="12.6640625" style="4" customWidth="1"/>
    <col min="2" max="2" width="28.109375" style="4" customWidth="1"/>
    <col min="3" max="3" width="30.5546875" style="6" customWidth="1"/>
    <col min="4" max="4" width="16.44140625" style="6" customWidth="1"/>
    <col min="5" max="16384" width="8.88671875" style="3"/>
  </cols>
  <sheetData>
    <row r="1" spans="1:6" ht="20.25" x14ac:dyDescent="0.3">
      <c r="A1" s="28" t="s">
        <v>73</v>
      </c>
      <c r="B1" s="1"/>
      <c r="C1" s="2"/>
      <c r="D1" s="12"/>
    </row>
    <row r="2" spans="1:6" ht="18" x14ac:dyDescent="0.25">
      <c r="A2" s="29" t="s">
        <v>11</v>
      </c>
      <c r="B2" s="1"/>
      <c r="C2" s="2"/>
      <c r="D2" s="2"/>
    </row>
    <row r="3" spans="1:6" ht="18" x14ac:dyDescent="0.25">
      <c r="A3" s="30" t="s">
        <v>12</v>
      </c>
      <c r="B3" s="1"/>
      <c r="C3" s="2"/>
      <c r="D3" s="2"/>
    </row>
    <row r="4" spans="1:6" ht="18" x14ac:dyDescent="0.25">
      <c r="A4" s="19" t="s">
        <v>13</v>
      </c>
      <c r="B4" s="1"/>
      <c r="C4" s="2"/>
      <c r="D4" s="2"/>
    </row>
    <row r="5" spans="1:6" ht="38.25" customHeight="1" thickBot="1" x14ac:dyDescent="0.3">
      <c r="A5" s="17" t="s">
        <v>17</v>
      </c>
      <c r="B5" s="17" t="s">
        <v>18</v>
      </c>
      <c r="C5" s="17" t="s">
        <v>14</v>
      </c>
      <c r="D5" s="17" t="s">
        <v>19</v>
      </c>
      <c r="E5" s="17" t="s">
        <v>148</v>
      </c>
    </row>
    <row r="6" spans="1:6" x14ac:dyDescent="0.2">
      <c r="A6" s="15" t="s">
        <v>113</v>
      </c>
      <c r="B6" s="11" t="s">
        <v>111</v>
      </c>
      <c r="C6" s="15" t="s">
        <v>147</v>
      </c>
      <c r="D6" s="16">
        <v>19317</v>
      </c>
      <c r="E6" s="3">
        <v>280702</v>
      </c>
    </row>
    <row r="7" spans="1:6" x14ac:dyDescent="0.2">
      <c r="A7" s="15" t="s">
        <v>110</v>
      </c>
      <c r="B7" s="11" t="s">
        <v>108</v>
      </c>
      <c r="C7" s="15" t="s">
        <v>147</v>
      </c>
      <c r="D7" s="16">
        <v>7117</v>
      </c>
      <c r="E7" s="3">
        <v>280703</v>
      </c>
    </row>
    <row r="8" spans="1:6" x14ac:dyDescent="0.2">
      <c r="A8" s="15" t="s">
        <v>63</v>
      </c>
      <c r="B8" s="11" t="s">
        <v>60</v>
      </c>
      <c r="C8" s="15" t="s">
        <v>147</v>
      </c>
      <c r="D8" s="16">
        <v>12202</v>
      </c>
      <c r="E8" s="3">
        <v>280704</v>
      </c>
    </row>
    <row r="9" spans="1:6" x14ac:dyDescent="0.2">
      <c r="A9" s="15" t="s">
        <v>38</v>
      </c>
      <c r="B9" s="11" t="s">
        <v>36</v>
      </c>
      <c r="C9" s="15" t="s">
        <v>147</v>
      </c>
      <c r="D9" s="16">
        <v>214544</v>
      </c>
      <c r="E9" s="3">
        <v>280705</v>
      </c>
    </row>
    <row r="10" spans="1:6" x14ac:dyDescent="0.2">
      <c r="A10" s="15" t="s">
        <v>40</v>
      </c>
      <c r="B10" s="11" t="s">
        <v>52</v>
      </c>
      <c r="C10" s="15" t="s">
        <v>147</v>
      </c>
      <c r="D10" s="16">
        <v>5000</v>
      </c>
      <c r="E10" s="3">
        <v>280706</v>
      </c>
    </row>
    <row r="11" spans="1:6" x14ac:dyDescent="0.2">
      <c r="A11" s="15" t="s">
        <v>24</v>
      </c>
      <c r="B11" s="11" t="s">
        <v>22</v>
      </c>
      <c r="C11" s="15" t="s">
        <v>147</v>
      </c>
      <c r="D11" s="16">
        <v>6179</v>
      </c>
      <c r="E11" s="3">
        <v>280707</v>
      </c>
    </row>
    <row r="12" spans="1:6" x14ac:dyDescent="0.2">
      <c r="A12" s="15" t="s">
        <v>39</v>
      </c>
      <c r="B12" s="11" t="s">
        <v>50</v>
      </c>
      <c r="C12" s="15" t="s">
        <v>147</v>
      </c>
      <c r="D12" s="16">
        <v>4352</v>
      </c>
      <c r="E12" s="3">
        <v>280708</v>
      </c>
    </row>
    <row r="13" spans="1:6" x14ac:dyDescent="0.2">
      <c r="A13" s="15" t="s">
        <v>29</v>
      </c>
      <c r="B13" s="11" t="s">
        <v>27</v>
      </c>
      <c r="C13" s="15" t="s">
        <v>147</v>
      </c>
      <c r="D13" s="16">
        <v>14285</v>
      </c>
      <c r="E13" s="3">
        <v>280709</v>
      </c>
      <c r="F13" s="13"/>
    </row>
    <row r="14" spans="1:6" x14ac:dyDescent="0.2">
      <c r="A14" s="15" t="s">
        <v>56</v>
      </c>
      <c r="B14" s="11" t="s">
        <v>54</v>
      </c>
      <c r="C14" s="15" t="s">
        <v>147</v>
      </c>
      <c r="D14" s="16">
        <v>8225</v>
      </c>
      <c r="E14" s="3">
        <v>280710</v>
      </c>
    </row>
    <row r="15" spans="1:6" x14ac:dyDescent="0.2">
      <c r="A15" s="15" t="s">
        <v>90</v>
      </c>
      <c r="B15" s="11" t="s">
        <v>87</v>
      </c>
      <c r="C15" s="15" t="s">
        <v>147</v>
      </c>
      <c r="D15" s="16">
        <v>7500</v>
      </c>
      <c r="E15" s="3">
        <v>280711</v>
      </c>
    </row>
    <row r="16" spans="1:6" x14ac:dyDescent="0.2">
      <c r="A16" s="15" t="s">
        <v>35</v>
      </c>
      <c r="B16" s="11" t="s">
        <v>33</v>
      </c>
      <c r="C16" s="15" t="s">
        <v>147</v>
      </c>
      <c r="D16" s="16">
        <v>3743</v>
      </c>
      <c r="E16" s="3">
        <v>280712</v>
      </c>
    </row>
    <row r="17" spans="1:5" x14ac:dyDescent="0.2">
      <c r="A17" s="15" t="s">
        <v>32</v>
      </c>
      <c r="B17" s="11" t="s">
        <v>30</v>
      </c>
      <c r="C17" s="15" t="s">
        <v>147</v>
      </c>
      <c r="D17" s="16">
        <v>17743</v>
      </c>
      <c r="E17" s="3">
        <v>280713</v>
      </c>
    </row>
    <row r="18" spans="1:5" x14ac:dyDescent="0.2">
      <c r="A18" s="15" t="s">
        <v>96</v>
      </c>
      <c r="B18" s="11" t="s">
        <v>93</v>
      </c>
      <c r="C18" s="15" t="s">
        <v>147</v>
      </c>
      <c r="D18" s="16">
        <v>1258</v>
      </c>
      <c r="E18" s="3">
        <v>280714</v>
      </c>
    </row>
    <row r="19" spans="1:5" ht="15.75" x14ac:dyDescent="0.25">
      <c r="A19" s="25" t="s">
        <v>5</v>
      </c>
      <c r="B19" s="25"/>
      <c r="C19" s="26"/>
      <c r="D19" s="27">
        <f>SUBTOTAL(109,Table14[County 
Total])</f>
        <v>321465</v>
      </c>
      <c r="E19" s="25"/>
    </row>
    <row r="20" spans="1:5" ht="15.75" x14ac:dyDescent="0.25">
      <c r="A20" t="s">
        <v>6</v>
      </c>
      <c r="C20"/>
      <c r="D20" s="18"/>
    </row>
    <row r="21" spans="1:5" x14ac:dyDescent="0.2">
      <c r="A21" t="s">
        <v>7</v>
      </c>
      <c r="D21" s="8"/>
    </row>
    <row r="22" spans="1:5" x14ac:dyDescent="0.2">
      <c r="A22" s="10" t="s">
        <v>146</v>
      </c>
      <c r="D22" s="8"/>
    </row>
    <row r="31" spans="1:5" ht="15.75" customHeight="1" x14ac:dyDescent="0.2"/>
    <row r="32" spans="1:5" ht="15.75" customHeight="1" x14ac:dyDescent="0.2"/>
    <row r="33" ht="15.75" customHeight="1" x14ac:dyDescent="0.2"/>
  </sheetData>
  <pageMargins left="1" right="1" top="0.75" bottom="0.75" header="0.3" footer="0.3"/>
  <pageSetup scale="72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14th - LEA</vt:lpstr>
      <vt:lpstr>2018-19 Title IV, 14th - Cty</vt:lpstr>
      <vt:lpstr>'2018-19 Title IV, 14th - Cty'!Print_Titles</vt:lpstr>
      <vt:lpstr>'2018-19 Title IV, 14th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Recip14-18: Title IV, Part A (CA Dept of Education)</dc:title>
  <dc:subject>Title IV, Part A, Student Support and Academic Enrichment Program fourteenth apportionment schedule for fiscal year 2018-19.</dc:subject>
  <dc:creator>Windows User</dc:creator>
  <cp:lastModifiedBy>Taylor Uda</cp:lastModifiedBy>
  <cp:lastPrinted>2021-09-29T16:09:36Z</cp:lastPrinted>
  <dcterms:created xsi:type="dcterms:W3CDTF">2018-07-25T17:55:21Z</dcterms:created>
  <dcterms:modified xsi:type="dcterms:W3CDTF">2023-06-28T20:54:52Z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