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/>
  <mc:AlternateContent xmlns:mc="http://schemas.openxmlformats.org/markup-compatibility/2006">
    <mc:Choice Requires="x15">
      <x15ac:absPath xmlns:x15ac="http://schemas.microsoft.com/office/spreadsheetml/2010/11/ac" url="C:\Users\tuda\AppData\Local\Adobe\Contribute 6.5\en_US\Sites\Site1\fg\aa\pa\documents\"/>
    </mc:Choice>
  </mc:AlternateContent>
  <xr:revisionPtr revIDLastSave="0" documentId="13_ncr:1_{C783D3FC-4D13-41D2-94AA-0DCF2EB84172}" xr6:coauthVersionLast="36" xr6:coauthVersionMax="36" xr10:uidLastSave="{00000000-0000-0000-0000-000000000000}"/>
  <bookViews>
    <workbookView xWindow="6080" yWindow="0" windowWidth="28800" windowHeight="12140" xr2:uid="{00000000-000D-0000-FFFF-FFFF00000000}"/>
  </bookViews>
  <sheets>
    <sheet name="18-19 Summary 2ndSpecAdv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1_2005_06_RE_CERTIFICATIO" localSheetId="0">#REF!</definedName>
    <definedName name="_1_2005_06_RE_CERTIFICATIO">#REF!</definedName>
    <definedName name="_xlnm._FilterDatabase" localSheetId="0" hidden="1">'18-19 Summary 2ndSpecAdv'!$A$7:$W$70</definedName>
    <definedName name="ANAdj" localSheetId="0">#REF!</definedName>
    <definedName name="ANAdj">#REF!</definedName>
    <definedName name="ANAdjustment" localSheetId="0">#REF!</definedName>
    <definedName name="ANAdjustment">#REF!</definedName>
    <definedName name="CalcSnapshot" localSheetId="0">#REF!</definedName>
    <definedName name="CalcSnapshot">#REF!</definedName>
    <definedName name="CharterInfoReport" localSheetId="0">#REF!</definedName>
    <definedName name="CharterInfoReport">#REF!</definedName>
    <definedName name="CharterStatus" localSheetId="0">#REF!</definedName>
    <definedName name="CharterStatus">#REF!</definedName>
    <definedName name="DistrictDetailExpanded" localSheetId="0">#REF!</definedName>
    <definedName name="DistrictDetailExpanded">#REF!</definedName>
    <definedName name="DistrictNewChTgtCalc" localSheetId="0">'[1]18-19 NewCh Target CALC'!$D$7:$AY$1048576</definedName>
    <definedName name="DistrictNewChTgtCalc">'[2]18-19 NewCh Target CALC'!$D$7:$AY$1048576</definedName>
    <definedName name="DistrictSDLR1718" localSheetId="0">'[1]17-18 P2 SDLR'!$D$5:$T$1048576</definedName>
    <definedName name="DistrictSDLR1718">'[2]17-18 P2 SDLR'!$D$5:$T$1048576</definedName>
    <definedName name="DistrictSDTransP2_1718" localSheetId="0">'[1]17-18 P2 SD Trans'!$D$5:$AX$1048576</definedName>
    <definedName name="DistrictSDTransP2_1718">'[2]17-18 P2 SD Trans'!$D$5:$AX$1048576</definedName>
    <definedName name="DistrictSDUPP1718" localSheetId="0">[1]!DP_SDUPP_1718[[DCode]:[EffectiveTo]]</definedName>
    <definedName name="DistrictSDUPP1718">[2]!DP_SDUPP_1718[[DCode]:[EffectiveTo]]</definedName>
    <definedName name="DP_CountyLCFF" localSheetId="0">#REF!</definedName>
    <definedName name="DP_CountyLCFF">#REF!</definedName>
    <definedName name="DPEPACompare" localSheetId="0">#REF!</definedName>
    <definedName name="DPEPACompare">#REF!</definedName>
    <definedName name="DPLCFFEnt" localSheetId="0">#REF!</definedName>
    <definedName name="DPLCFFEnt">#REF!</definedName>
    <definedName name="EL_Count_and_Criteria" localSheetId="0">'[3]137-MRPD-EL'!#REF!</definedName>
    <definedName name="EL_Count_and_Criteria">'[3]137-MRPD-EL'!#REF!</definedName>
    <definedName name="ERLRDDR" localSheetId="0">'[4]17-18 P2 LRDDR Calc'!$M$7:$XFD$1048576</definedName>
    <definedName name="ERLRDDR">'[5]17-18 P2 LRDDR Calc'!$M$7:$XFD$1048576</definedName>
    <definedName name="LRDDRResDCode" localSheetId="0">'[1]18-19 PENSEC LRDDR Calc'!$AI$6:$BK$1048576</definedName>
    <definedName name="LRDDRResDCode">'[2]18-19 PENSEC LRDDR Calc'!$AI$6:$BK$1048576</definedName>
    <definedName name="Merge_ELPD_Base_Data3" localSheetId="0">#REF!</definedName>
    <definedName name="Merge_ELPD_Base_Data3">#REF!</definedName>
    <definedName name="Merged_CBEDS_Charter_Data" localSheetId="0">#REF!</definedName>
    <definedName name="Merged_CBEDS_Charter_Data">#REF!</definedName>
    <definedName name="Misc_EPA" localSheetId="0">#REF!</definedName>
    <definedName name="Misc_EPA">#REF!</definedName>
    <definedName name="Open_ClosedSchools" localSheetId="0">#REF!</definedName>
    <definedName name="Open_ClosedSchools">#REF!</definedName>
    <definedName name="PhysLocPLFloor" localSheetId="0">'[1] 18-19 PENSEC PL Floor'!$S$6:$AA$1048576</definedName>
    <definedName name="PhysLocPLFloor">'[2] 18-19 20Day PL Floor'!$S$6:$AA$1048576</definedName>
    <definedName name="_xlnm.Print_Titles" localSheetId="0">'18-19 Summary 2ndSpecAdv'!$1:$7</definedName>
    <definedName name="PriorDPLCFF" localSheetId="0">#REF!</definedName>
    <definedName name="PriorDPLCFF">#REF!</definedName>
    <definedName name="qry_08_09_AdjSchLvl___Dist___LFs" localSheetId="0">#REF!</definedName>
    <definedName name="qry_08_09_AdjSchLvl___Dist___LFs">#REF!</definedName>
    <definedName name="qry_aggr2007_Teacher_ct_to_LEA_level" localSheetId="0">#REF!</definedName>
    <definedName name="qry_aggr2007_Teacher_ct_to_LEA_level">#REF!</definedName>
    <definedName name="qry_aggre_2007_CBED_PAR_Sch_Level_to_dist_level" localSheetId="0">#REF!</definedName>
    <definedName name="qry_aggre_2007_CBED_PAR_Sch_Level_to_dist_level">#REF!</definedName>
    <definedName name="qry_may_7_master_IV_16_programs" localSheetId="0">#REF!</definedName>
    <definedName name="qry_may_7_master_IV_16_programs">#REF!</definedName>
    <definedName name="qry_Teacher_ct_PAR_File_Sch_Level_to_Dist_Level" localSheetId="0">#REF!</definedName>
    <definedName name="qry_Teacher_ct_PAR_File_Sch_Level_to_Dist_Level">#REF!</definedName>
    <definedName name="qry03_District_Level_Data_LEAs" localSheetId="0">#REF!</definedName>
    <definedName name="qry03_District_Level_Data_LEAs">#REF!</definedName>
    <definedName name="qry05_District_Level_Data_NFCS" localSheetId="0">#REF!</definedName>
    <definedName name="qry05_District_Level_Data_NFCS">#REF!</definedName>
    <definedName name="qryChartersActive" localSheetId="0">#REF!</definedName>
    <definedName name="qryChartersActive">#REF!</definedName>
    <definedName name="qryFed_File_District_Level_no_DFCS" localSheetId="0">#REF!</definedName>
    <definedName name="qryFed_File_District_Level_no_DFCS">#REF!</definedName>
    <definedName name="qryPubschls" localSheetId="0">#REF!</definedName>
    <definedName name="qryPubschls">#REF!</definedName>
    <definedName name="QryReorgedDistricts" localSheetId="0">#REF!</definedName>
    <definedName name="QryReorgedDistricts">#REF!</definedName>
    <definedName name="SchoolDetailExpanded" localSheetId="0">#REF!</definedName>
    <definedName name="SchoolDetailExpanded">#REF!</definedName>
    <definedName name="tblPubschlsDownload" localSheetId="0">#REF!</definedName>
    <definedName name="tblPubschlsDownload">#REF!</definedName>
    <definedName name="TEST">'[6]4a. Rvsd LEA Ent -No DFCS'!$A$1:$G$1030</definedName>
    <definedName name="UpdateCSLEAInfo" localSheetId="0">#REF!</definedName>
    <definedName name="UpdateCSLEAInfo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200" i="1" l="1"/>
  <c r="T200" i="1"/>
  <c r="S200" i="1"/>
  <c r="R200" i="1"/>
  <c r="Q200" i="1"/>
  <c r="P200" i="1"/>
  <c r="O200" i="1"/>
  <c r="N200" i="1"/>
  <c r="M200" i="1"/>
  <c r="L200" i="1"/>
  <c r="K200" i="1"/>
</calcChain>
</file>

<file path=xl/sharedStrings.xml><?xml version="1.0" encoding="utf-8"?>
<sst xmlns="http://schemas.openxmlformats.org/spreadsheetml/2006/main" count="1184" uniqueCount="379">
  <si>
    <t>California Department of Education</t>
  </si>
  <si>
    <t xml:space="preserve">County Code </t>
  </si>
  <si>
    <t>District Code</t>
  </si>
  <si>
    <t>School Code</t>
  </si>
  <si>
    <t>County Name</t>
  </si>
  <si>
    <t>Charter Authorizer</t>
  </si>
  <si>
    <t>Charter Name</t>
  </si>
  <si>
    <t>Charter Number</t>
  </si>
  <si>
    <t>Fund Type</t>
  </si>
  <si>
    <r>
      <t>Sponsoring School District
[</t>
    </r>
    <r>
      <rPr>
        <b/>
        <i/>
        <sz val="12"/>
        <color indexed="9"/>
        <rFont val="Arial"/>
        <family val="2"/>
      </rPr>
      <t>EC</t>
    </r>
    <r>
      <rPr>
        <b/>
        <sz val="12"/>
        <color indexed="9"/>
        <rFont val="Arial"/>
        <family val="2"/>
      </rPr>
      <t xml:space="preserve"> 47632(i)]</t>
    </r>
  </si>
  <si>
    <t>Charter School Apportionment Category</t>
  </si>
  <si>
    <t>(C)
Prior Payments
(September 2018)</t>
  </si>
  <si>
    <t>(E)
Adjusted 
Charter School LCFF State Aid
= Greater of (D) or 0</t>
  </si>
  <si>
    <t>(H)
Prior Payment of
In-lieu of 
Property Taxes
(September 2018)</t>
  </si>
  <si>
    <t>(J)
Adjusted 
In-lieu of 
Property Taxes
= Greater of (I) or 0</t>
  </si>
  <si>
    <t>(K)
Apportionment Total
= (E) + (J)</t>
  </si>
  <si>
    <t>Alameda</t>
  </si>
  <si>
    <t>Alameda Co. Office of Education</t>
  </si>
  <si>
    <t>Yu Ming Charter</t>
  </si>
  <si>
    <t>D</t>
  </si>
  <si>
    <t>Grade Level Expansion</t>
  </si>
  <si>
    <t>Urban Montessori Charter</t>
  </si>
  <si>
    <t>Oakland Unified</t>
  </si>
  <si>
    <t>Aurum Preparatory Academy</t>
  </si>
  <si>
    <t>Newly Operational</t>
  </si>
  <si>
    <t>Alameda Unified</t>
  </si>
  <si>
    <t>The Academy of Alameda Elementary School</t>
  </si>
  <si>
    <t>Berkeley Unified</t>
  </si>
  <si>
    <t>REALM Charter High</t>
  </si>
  <si>
    <t>East Bay Innovation Academy</t>
  </si>
  <si>
    <t>Roses in Concrete</t>
  </si>
  <si>
    <t>Francophone Charter School of Oakland</t>
  </si>
  <si>
    <t>Lodestar: A Lighthouse Community Charter Public</t>
  </si>
  <si>
    <t>State Board of Education - Latitude 37.8 High</t>
  </si>
  <si>
    <t>Latitude 37.8 High</t>
  </si>
  <si>
    <t>Butte</t>
  </si>
  <si>
    <t>Butte Co. Office of Education</t>
  </si>
  <si>
    <t>Achieve Charter High School</t>
  </si>
  <si>
    <t>Paradise Unified</t>
  </si>
  <si>
    <t>Chico Unified</t>
  </si>
  <si>
    <t>Pivot Charter School North Valley II</t>
  </si>
  <si>
    <t>Contra Costa</t>
  </si>
  <si>
    <t>Contra Costa Co. Office of Education</t>
  </si>
  <si>
    <t>Summit Public School K2</t>
  </si>
  <si>
    <t>West Contra Costa Unified</t>
  </si>
  <si>
    <t>Contra Costa School of Performing Arts</t>
  </si>
  <si>
    <t>Mt. Diablo Unified</t>
  </si>
  <si>
    <t>Invictus Academy of Richmond</t>
  </si>
  <si>
    <t>Antioch Unified</t>
  </si>
  <si>
    <t>Rocketship Delta Prep</t>
  </si>
  <si>
    <t>Richmond College Preparatory</t>
  </si>
  <si>
    <t>Summit Public School: Tamalpais</t>
  </si>
  <si>
    <t>Voices College -Bound Language Academy at West Contra Costa County</t>
  </si>
  <si>
    <t>State Board of Education - Rocketship Futuro Academy</t>
  </si>
  <si>
    <t>Rocketship Futuro Academy</t>
  </si>
  <si>
    <t>El Dorado</t>
  </si>
  <si>
    <t>El Dorado Co. Office of Education</t>
  </si>
  <si>
    <t>John Adams Academy - El Dorado Hills</t>
  </si>
  <si>
    <t>Buckeye Union Elementary</t>
  </si>
  <si>
    <t>Fresno</t>
  </si>
  <si>
    <t>Fresno Unified</t>
  </si>
  <si>
    <t>Aspen Meadow Public</t>
  </si>
  <si>
    <t>Raisin City Elementary</t>
  </si>
  <si>
    <t>University Prep - Fresno</t>
  </si>
  <si>
    <t>California Vanguard Academy - Fresno</t>
  </si>
  <si>
    <t>Humboldt</t>
  </si>
  <si>
    <t>Humboldt Co. Office of Education</t>
  </si>
  <si>
    <t>Northern United - Humboldt Charter School</t>
  </si>
  <si>
    <t>Arcata Elementary</t>
  </si>
  <si>
    <t>Redwood Coast Montessori</t>
  </si>
  <si>
    <t>South Bay Union Elementary</t>
  </si>
  <si>
    <t>Alder Grove Charter School 2</t>
  </si>
  <si>
    <t>Kern</t>
  </si>
  <si>
    <t>Kern Co. Office of Education</t>
  </si>
  <si>
    <t>Wonderful College Prep Academy</t>
  </si>
  <si>
    <t>Delano Union Elementary</t>
  </si>
  <si>
    <t>Wonderful College Prep Academy - Lost Hills</t>
  </si>
  <si>
    <t>Lost Hills Union Elementary</t>
  </si>
  <si>
    <t>Richland Union Elementary</t>
  </si>
  <si>
    <t>Grimmway Academy Shafter</t>
  </si>
  <si>
    <t>Maricopa Unified</t>
  </si>
  <si>
    <t>Heartland Charter</t>
  </si>
  <si>
    <t>Kings</t>
  </si>
  <si>
    <t>Hanford Joint Union High</t>
  </si>
  <si>
    <t>Hanford Online Charter</t>
  </si>
  <si>
    <t>L</t>
  </si>
  <si>
    <t>Los Angeles</t>
  </si>
  <si>
    <t>Los Angeles Co. Office of Education</t>
  </si>
  <si>
    <t>Lashon Academy</t>
  </si>
  <si>
    <t>Los Angeles Unified</t>
  </si>
  <si>
    <t>Valiente College Preparatory Charter School</t>
  </si>
  <si>
    <t>Intellectual Virtues Academy</t>
  </si>
  <si>
    <t>Long Beach Unified</t>
  </si>
  <si>
    <t>LA's Promise Charter Middle #1</t>
  </si>
  <si>
    <t>Alma Fuerte Public School</t>
  </si>
  <si>
    <t>Pasadena Unified</t>
  </si>
  <si>
    <t>LA's Promise Charter High #1</t>
  </si>
  <si>
    <t>Animo City of Champions Charter High</t>
  </si>
  <si>
    <t>Inglewood Unified</t>
  </si>
  <si>
    <t>Soleil Academy</t>
  </si>
  <si>
    <t>Lynwood Unified</t>
  </si>
  <si>
    <t>Magnolia Science Academy 5</t>
  </si>
  <si>
    <t>Duarte Unified</t>
  </si>
  <si>
    <t>California School of the Arts - San Gabriel Valley</t>
  </si>
  <si>
    <t>KIPP Comienza Community Prep</t>
  </si>
  <si>
    <t>Citizens of the World Charter School Mar Vista</t>
  </si>
  <si>
    <t>Equitas Academy #3 Charter</t>
  </si>
  <si>
    <t>Fenton Charter Leadership Academy</t>
  </si>
  <si>
    <t>KIPP Ignite Academy</t>
  </si>
  <si>
    <t>KIPP Promesa Prep</t>
  </si>
  <si>
    <t>Collegiate Charter High School of Los Angeles</t>
  </si>
  <si>
    <t>Summit Preparatory Charter</t>
  </si>
  <si>
    <t>Libertas College Preparatory Charter School</t>
  </si>
  <si>
    <t>University Preparatory Value High</t>
  </si>
  <si>
    <t>Alliance Marine - Innovation and Technology 6-12 Complex</t>
  </si>
  <si>
    <t>Ednovate - East College Prep</t>
  </si>
  <si>
    <t>Equitas Academy 4</t>
  </si>
  <si>
    <t>Valor Academy Elementary</t>
  </si>
  <si>
    <t>New Los Angeles Elementary Charter</t>
  </si>
  <si>
    <t>Girls Athletic Leadership School Los Angeles</t>
  </si>
  <si>
    <t>Rise Kohyang High</t>
  </si>
  <si>
    <t>California Collegiate Charter</t>
  </si>
  <si>
    <t xml:space="preserve">Animo Florence-Firestone Charter Middle </t>
  </si>
  <si>
    <t>PUC International Preparatory Academy</t>
  </si>
  <si>
    <t>Gabriella Charter 2</t>
  </si>
  <si>
    <t>KIPP Corazon Academy</t>
  </si>
  <si>
    <t>WISH Academy High School</t>
  </si>
  <si>
    <t>Ednovate - Esperanza College Prep</t>
  </si>
  <si>
    <t>Ednovate - Brio College Prep</t>
  </si>
  <si>
    <t>STEM Preparatory Elementary</t>
  </si>
  <si>
    <t>Los Feliz Charter Middle School for the Arts</t>
  </si>
  <si>
    <t>High Tech LA Middle School</t>
  </si>
  <si>
    <t>Learning by Design Charter School</t>
  </si>
  <si>
    <t>Vox Collegiate of Los Angeles</t>
  </si>
  <si>
    <t>Excelencia Charter School</t>
  </si>
  <si>
    <t>Matrix For Success Academy</t>
  </si>
  <si>
    <t>Stella Elementary Charter Academy</t>
  </si>
  <si>
    <t>Valley International Preparatory High School</t>
  </si>
  <si>
    <t>TEACH Preparatory Mildred S. Cunningham &amp; Edith H. Morris Elementary</t>
  </si>
  <si>
    <t>Reseda Charter High</t>
  </si>
  <si>
    <t>University High School Charter</t>
  </si>
  <si>
    <t>Pacoima Charter Elementary</t>
  </si>
  <si>
    <t>Puente Charter</t>
  </si>
  <si>
    <t>OCS - South</t>
  </si>
  <si>
    <t>Compton Unified</t>
  </si>
  <si>
    <t>Ingenium Clarion Charter Middle School</t>
  </si>
  <si>
    <t>Ingenium Wings Independent Study - Compton</t>
  </si>
  <si>
    <t>KIPP Compton Community School</t>
  </si>
  <si>
    <t>Animo Charter Span School 1</t>
  </si>
  <si>
    <t>Acton-Agua Dulce Unified</t>
  </si>
  <si>
    <t>iLEAD Online</t>
  </si>
  <si>
    <t>Mission Academy</t>
  </si>
  <si>
    <t>iLead Agua Dulce</t>
  </si>
  <si>
    <t>State Board of Education - Prepa Tec Los Angeles High</t>
  </si>
  <si>
    <t>Prepa Tec Los Angeles High</t>
  </si>
  <si>
    <t>Merced</t>
  </si>
  <si>
    <t>Merced Co. Office of Education</t>
  </si>
  <si>
    <t>Come Back Charter</t>
  </si>
  <si>
    <t>Ballico-Cressey Elementary</t>
  </si>
  <si>
    <t>Ballico-Cressey Community Charter</t>
  </si>
  <si>
    <t>Orange</t>
  </si>
  <si>
    <t>Orange Co. Office of Education</t>
  </si>
  <si>
    <t>Unity Middle College High</t>
  </si>
  <si>
    <t>Orange Unified</t>
  </si>
  <si>
    <t>Legacy College Prep</t>
  </si>
  <si>
    <t>Santa Ana Unified</t>
  </si>
  <si>
    <t>Orange County Academy of Sciences and Arts</t>
  </si>
  <si>
    <t>Capistrano Unified</t>
  </si>
  <si>
    <t>Vista Condor Global Academy</t>
  </si>
  <si>
    <t>Tomorow's Leadership Collaborative (TLC) Charter</t>
  </si>
  <si>
    <t>Anaheim Elementary</t>
  </si>
  <si>
    <t>Palm Lane Elementary Charter School</t>
  </si>
  <si>
    <t>Advanced Learning Academy</t>
  </si>
  <si>
    <t>Placer</t>
  </si>
  <si>
    <t>Newcastle Elementary</t>
  </si>
  <si>
    <t>Creekside Charter</t>
  </si>
  <si>
    <t>Golden Valley Tahoe School</t>
  </si>
  <si>
    <t>Placer Union High</t>
  </si>
  <si>
    <t>Maidu Virtual Charter Academy</t>
  </si>
  <si>
    <t>Western Placer Unified</t>
  </si>
  <si>
    <t>John Adams Academy - Lincoln</t>
  </si>
  <si>
    <t>Rocklin Unified</t>
  </si>
  <si>
    <t>Placer Academy Charter</t>
  </si>
  <si>
    <t>Riverside</t>
  </si>
  <si>
    <t>Riverside Co. Office of Education</t>
  </si>
  <si>
    <t>Imagine Schools, Riverside County</t>
  </si>
  <si>
    <t>Temecula International Academy</t>
  </si>
  <si>
    <t>Temecula Valley Unified</t>
  </si>
  <si>
    <t>Pivot Charter School Riverside</t>
  </si>
  <si>
    <t>Corona-Norco Unified</t>
  </si>
  <si>
    <t>Julia Lee Performing Arts Academy</t>
  </si>
  <si>
    <t>Lake Elsinore Unified</t>
  </si>
  <si>
    <t>Excelsior Charter School Corona-Norco</t>
  </si>
  <si>
    <t>Journey</t>
  </si>
  <si>
    <t>Moreno Valley Unified</t>
  </si>
  <si>
    <t>Sacramento</t>
  </si>
  <si>
    <t>Sacramento Co. Office of Education</t>
  </si>
  <si>
    <t>Fortune</t>
  </si>
  <si>
    <t>Elk Grove Unified</t>
  </si>
  <si>
    <t>SAVA - Sacramento Academic and Vocational Academy - EGUSD</t>
  </si>
  <si>
    <t>Robla Elementary</t>
  </si>
  <si>
    <t>Marconi Learning Academy</t>
  </si>
  <si>
    <t>Sacramento City Unified</t>
  </si>
  <si>
    <t>Capitol Collegiate Academy</t>
  </si>
  <si>
    <t>Growth Public Schools</t>
  </si>
  <si>
    <t>SAVA - Sacramento Academic and Vocational Academy - SCUSD</t>
  </si>
  <si>
    <t>NorCal Trade and Tech</t>
  </si>
  <si>
    <t>San Benito</t>
  </si>
  <si>
    <t>Hollister</t>
  </si>
  <si>
    <t>Hollister Prep</t>
  </si>
  <si>
    <t>San Bernardino</t>
  </si>
  <si>
    <t>San Bernardino Co. Office of Education</t>
  </si>
  <si>
    <t>Excelsior Charter Schools</t>
  </si>
  <si>
    <t>Desert Trails Preparatory Academy</t>
  </si>
  <si>
    <t>Adelanto Elementary</t>
  </si>
  <si>
    <t>Chino Valley Unified</t>
  </si>
  <si>
    <t>Allegiance STEAM Academy - Thrive</t>
  </si>
  <si>
    <t>Helendale Elementary</t>
  </si>
  <si>
    <t>Vista Norte Public Charter School</t>
  </si>
  <si>
    <t>Oro Grande</t>
  </si>
  <si>
    <t>Mojave River Academy Gold Canyon</t>
  </si>
  <si>
    <t>Oro Grande Elementary</t>
  </si>
  <si>
    <t>Mojave River Academy National Trails</t>
  </si>
  <si>
    <t>Mojave River Academy Oro Grande</t>
  </si>
  <si>
    <t>Mojave River Academy Route 66</t>
  </si>
  <si>
    <t>Mojave River Academy Rockview Park</t>
  </si>
  <si>
    <t>Mojave River Academy Silver Mountain</t>
  </si>
  <si>
    <t>Mojave River Academy Marble City</t>
  </si>
  <si>
    <t>San Bernardino City Unified</t>
  </si>
  <si>
    <t>Ballington Academy for the Arts and Sciences, San Bernardino</t>
  </si>
  <si>
    <t>Entrepreneur High School</t>
  </si>
  <si>
    <t>Savant Preparatory Academy of Business</t>
  </si>
  <si>
    <t>Trona Joint Unified</t>
  </si>
  <si>
    <t>University Prep - San Bernardino</t>
  </si>
  <si>
    <t>Lucerne Valley Unified</t>
  </si>
  <si>
    <t>Elite Academic Academy - Lucerne</t>
  </si>
  <si>
    <t>Gorman Learning Center San Bernardino/Santa Clarita</t>
  </si>
  <si>
    <t>Elite Academic Academy - Adult Work Force Investment</t>
  </si>
  <si>
    <t>San Diego</t>
  </si>
  <si>
    <t>San Diego Co. Office of Education</t>
  </si>
  <si>
    <t xml:space="preserve">School of Universal Learning (SOUL) </t>
  </si>
  <si>
    <t>San Dieguito Union High</t>
  </si>
  <si>
    <t>Community Montessori</t>
  </si>
  <si>
    <t>Dimensions Collaborative</t>
  </si>
  <si>
    <t>Pacific Springs Charter</t>
  </si>
  <si>
    <t>Chula Vista Elementary</t>
  </si>
  <si>
    <t>Classical Academy Vista</t>
  </si>
  <si>
    <t>Vista Unified</t>
  </si>
  <si>
    <t>Learning Choice Academy - Chula Vista</t>
  </si>
  <si>
    <t>Dehesa Elementary</t>
  </si>
  <si>
    <t>University Prep</t>
  </si>
  <si>
    <t>Escondido Union</t>
  </si>
  <si>
    <t>Epiphany Prep Charter</t>
  </si>
  <si>
    <t>Escondido Union High</t>
  </si>
  <si>
    <t>Audeo Charter School III</t>
  </si>
  <si>
    <t>Julian Union Elementary</t>
  </si>
  <si>
    <t>Diego Valley East Public Charter School</t>
  </si>
  <si>
    <t>JCS - Mountain Oaks</t>
  </si>
  <si>
    <t>Mountain Empire Unified</t>
  </si>
  <si>
    <t>Elite Academic Academy - Mountain Empire</t>
  </si>
  <si>
    <t>San Diego Unified</t>
  </si>
  <si>
    <t>Urban Discovery Academy Charter</t>
  </si>
  <si>
    <t>National University Academy 1001 STEAM</t>
  </si>
  <si>
    <t>San Diego Cooperative Charter</t>
  </si>
  <si>
    <t>Sweetwater Union High</t>
  </si>
  <si>
    <t>Hawking S.T.E.A.M. Charter</t>
  </si>
  <si>
    <t>San Marcos Unified</t>
  </si>
  <si>
    <t>Pivot Charter School - San Diego II</t>
  </si>
  <si>
    <t>High Tech High Mesa</t>
  </si>
  <si>
    <t>N/A</t>
  </si>
  <si>
    <t>State Board of Education - Thrive Public School</t>
  </si>
  <si>
    <t>Thrive Public School</t>
  </si>
  <si>
    <t>State Board of Education - Vista Springs Charter</t>
  </si>
  <si>
    <t>Vista Springs Charter</t>
  </si>
  <si>
    <t>State Board of Education - College Preparatory Middle School La Mesa Spring Valley</t>
  </si>
  <si>
    <t>College Preparatory Middle School La Mesa Spring Valley</t>
  </si>
  <si>
    <t>La Mesa-Spring Valley</t>
  </si>
  <si>
    <t>State Board of Education - Baypoint Preparatory Academy - San Diego</t>
  </si>
  <si>
    <t>Baypoint Preparatory Academy - San Diego</t>
  </si>
  <si>
    <t>San Francisco</t>
  </si>
  <si>
    <t>San Francisco Unified</t>
  </si>
  <si>
    <t>Mission Preparatory</t>
  </si>
  <si>
    <t>State Board of Education - OnePurpose School</t>
  </si>
  <si>
    <t>OnePurpose School</t>
  </si>
  <si>
    <t>State Board of Education - The New School of San Francisco</t>
  </si>
  <si>
    <t>The New School of San Francisco</t>
  </si>
  <si>
    <t>State Board of Education - KIPP Bayview Elementary School</t>
  </si>
  <si>
    <t>KIPP Bayview Elementary School</t>
  </si>
  <si>
    <t>San Joaquin</t>
  </si>
  <si>
    <t>Lincoln Unified</t>
  </si>
  <si>
    <t>John McCandless Charter</t>
  </si>
  <si>
    <t>San Mateo</t>
  </si>
  <si>
    <t>San Mateo Co. Office of Education</t>
  </si>
  <si>
    <t>Oxford Day Academy</t>
  </si>
  <si>
    <t>Sequoia Union High</t>
  </si>
  <si>
    <t>Santa Barbara</t>
  </si>
  <si>
    <t>Blochman Union Elementary</t>
  </si>
  <si>
    <t>Trivium Charter School: Adventure</t>
  </si>
  <si>
    <t>Trivium Charter School: Voyage</t>
  </si>
  <si>
    <t>State Board of Education - Olive Grove Charter School - Orcutt/Santa Maria</t>
  </si>
  <si>
    <t>Olive Grove Charter School - Orcutt/Santa Maria</t>
  </si>
  <si>
    <t>Santa Maria Joint Union High</t>
  </si>
  <si>
    <t>State Board of Education - Olive Grove Charter School - Lompoc</t>
  </si>
  <si>
    <t>Olive Grove Charter School - Lompoc</t>
  </si>
  <si>
    <t>Lompoc Unified</t>
  </si>
  <si>
    <t>State Board of Education - Olive Grove Charter School - Buellton</t>
  </si>
  <si>
    <t>Olive Grove Charter School - Buellton</t>
  </si>
  <si>
    <t>Santa Ynez Valley Union High</t>
  </si>
  <si>
    <t>State Board of Education - Olive Grove Charter School - Santa Barbara</t>
  </si>
  <si>
    <t>Olive Grove Charter School - Santa Barbara</t>
  </si>
  <si>
    <t>Santa Barbara Unified</t>
  </si>
  <si>
    <t>Santa Clara</t>
  </si>
  <si>
    <t>Santa Clara Co. Office of Education</t>
  </si>
  <si>
    <t>Summit Public School: Denali</t>
  </si>
  <si>
    <t>Voices College-Bound Language Academy at Morgan Hill</t>
  </si>
  <si>
    <t>Morgan Hill Unified</t>
  </si>
  <si>
    <t>Voices College-Bound Language Academy at Mt. Pleasant</t>
  </si>
  <si>
    <t>Mount Pleasant Elementary</t>
  </si>
  <si>
    <t>Legacy Academy</t>
  </si>
  <si>
    <t>Campbell Union</t>
  </si>
  <si>
    <t>Campbell School of Innovation</t>
  </si>
  <si>
    <t>East Side Union High</t>
  </si>
  <si>
    <t>B. Roberto Cruz Leadership Academy</t>
  </si>
  <si>
    <t>Alpha: Cindy Avitia High School</t>
  </si>
  <si>
    <t>Franklin-McKinley Elementary</t>
  </si>
  <si>
    <t>Alpha: Cornerstone Academy Preparatory</t>
  </si>
  <si>
    <t>State Board of Education - KIPP Navigate College Prep</t>
  </si>
  <si>
    <t>KIPP Navigate College Prep</t>
  </si>
  <si>
    <t>Shasta</t>
  </si>
  <si>
    <t>Cascade Union Elementary</t>
  </si>
  <si>
    <t>Tree of Life International Charter School</t>
  </si>
  <si>
    <t>Whitmore Union Elementary</t>
  </si>
  <si>
    <t>New Day Academy</t>
  </si>
  <si>
    <t>Siskiyou</t>
  </si>
  <si>
    <t>Siskiyou Co. Office of Education</t>
  </si>
  <si>
    <t>Northern United - Siskiyou Charter School</t>
  </si>
  <si>
    <t>Solano</t>
  </si>
  <si>
    <t>Vallejo City Unified</t>
  </si>
  <si>
    <t>Caliber: ChangeMakers Academy</t>
  </si>
  <si>
    <t xml:space="preserve">MIT Griffin Academy Middle </t>
  </si>
  <si>
    <t>Sonoma</t>
  </si>
  <si>
    <t>Oak Grove Union Elementary</t>
  </si>
  <si>
    <t>Pivot Charter School - North Bay</t>
  </si>
  <si>
    <t>Stanislaus</t>
  </si>
  <si>
    <t>Modesto City Elementary</t>
  </si>
  <si>
    <t>Aspire University Charter School</t>
  </si>
  <si>
    <t>Connecting Waters Charter School - Central Valley</t>
  </si>
  <si>
    <t>Sutter</t>
  </si>
  <si>
    <t>Sutter Co. Office of Education</t>
  </si>
  <si>
    <t>AeroSTEM Academy</t>
  </si>
  <si>
    <t>Yuba City Unified</t>
  </si>
  <si>
    <t>Tulare</t>
  </si>
  <si>
    <t>Tulare Co. Office of Education</t>
  </si>
  <si>
    <t>Blue Oak Academy</t>
  </si>
  <si>
    <t>Visalia Unified</t>
  </si>
  <si>
    <t>Porterville Unified</t>
  </si>
  <si>
    <t>Porterville Military Academy</t>
  </si>
  <si>
    <t>Yolo</t>
  </si>
  <si>
    <t>Yolo Co. Office of Education</t>
  </si>
  <si>
    <t>Yolo County Career Academy</t>
  </si>
  <si>
    <t>Washington Unified</t>
  </si>
  <si>
    <t>River Charter Schools-Lighthouse Charter</t>
  </si>
  <si>
    <t>TOTALS</t>
  </si>
  <si>
    <t>Prepared by:</t>
  </si>
  <si>
    <t>School Fiscal Services Division</t>
  </si>
  <si>
    <t>December 2018</t>
  </si>
  <si>
    <t>Charter School Special Advance Apportionment Summary</t>
  </si>
  <si>
    <r>
      <t xml:space="preserve">"Newly Operational" = LCFF State Aid provided pursuant to </t>
    </r>
    <r>
      <rPr>
        <i/>
        <sz val="12"/>
        <color indexed="8"/>
        <rFont val="Arial"/>
        <family val="2"/>
      </rPr>
      <t>EC</t>
    </r>
    <r>
      <rPr>
        <sz val="12"/>
        <color indexed="8"/>
        <rFont val="Arial"/>
        <family val="2"/>
      </rPr>
      <t xml:space="preserve"> 47652(a); "Grade Level Expansion" = LCFF State Aid provided pursuant to </t>
    </r>
    <r>
      <rPr>
        <i/>
        <sz val="12"/>
        <color indexed="8"/>
        <rFont val="Arial"/>
        <family val="2"/>
      </rPr>
      <t>EC</t>
    </r>
    <r>
      <rPr>
        <sz val="12"/>
        <color indexed="8"/>
        <rFont val="Arial"/>
        <family val="2"/>
      </rPr>
      <t xml:space="preserve"> 47652(b)</t>
    </r>
  </si>
  <si>
    <t xml:space="preserve">*See In-lieu of Taxes for Countywide and County Program Charter Schools Excel file for information about In-lieu of Property Taxes by district of residence. </t>
  </si>
  <si>
    <t>*</t>
  </si>
  <si>
    <t>2018–19 Second Special Advance Apportionment for Charter Schools</t>
  </si>
  <si>
    <r>
      <t xml:space="preserve">LEGEND: LCFF = Local Control Funding Formula; PENSEC = calculation of LCFF funding based on the estimated enrollment pursuant to </t>
    </r>
    <r>
      <rPr>
        <i/>
        <sz val="12"/>
        <color indexed="8"/>
        <rFont val="Arial"/>
        <family val="2"/>
      </rPr>
      <t xml:space="preserve">Education Code </t>
    </r>
    <r>
      <rPr>
        <sz val="12"/>
        <color indexed="8"/>
        <rFont val="Arial"/>
        <family val="2"/>
      </rPr>
      <t>(</t>
    </r>
    <r>
      <rPr>
        <i/>
        <sz val="12"/>
        <color indexed="8"/>
        <rFont val="Arial"/>
        <family val="2"/>
      </rPr>
      <t>EC</t>
    </r>
    <r>
      <rPr>
        <sz val="12"/>
        <color indexed="8"/>
        <rFont val="Arial"/>
        <family val="2"/>
      </rPr>
      <t xml:space="preserve">) 47652; In-lieu of Property Taxes = funds due from sponsoring school district(s) to charter schools pursuant to </t>
    </r>
    <r>
      <rPr>
        <i/>
        <sz val="12"/>
        <color indexed="8"/>
        <rFont val="Arial"/>
        <family val="2"/>
      </rPr>
      <t>EC</t>
    </r>
    <r>
      <rPr>
        <sz val="12"/>
        <color indexed="8"/>
        <rFont val="Arial"/>
        <family val="2"/>
      </rPr>
      <t xml:space="preserve"> 47632 and 47635.</t>
    </r>
  </si>
  <si>
    <t>(D)
 Estimated Charter School LCFF State Aid
Net of Prior Payments
= (B) - (C)</t>
  </si>
  <si>
    <t>(I)
Estimated 
In-lieu of 
Property Taxes Net of Prior Payments
= (G) - (H)</t>
  </si>
  <si>
    <t>(B)
Estimated
Charter School LCFF State Aid
= (A) x .55</t>
  </si>
  <si>
    <t>(G)
Estimated 
In-lieu of 
Property Taxes
= (F) x .46</t>
  </si>
  <si>
    <t>State Board of Education - High Tech High Mesa</t>
  </si>
  <si>
    <t>(A)
Estimated
2018–19
 Charter School LCFF State Aid</t>
  </si>
  <si>
    <t>(F)
Estimated 
2018–19
In-lieu of Property Taxes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</si>
</sst>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1" formatCode="_(* #,##0_);_(* \(#,##0\);_(* &quot;-&quot;_);_(@_)"/>
    <numFmt numFmtId="164" formatCode="00"/>
    <numFmt numFmtId="165" formatCode="00000"/>
    <numFmt numFmtId="166" formatCode="0000000"/>
    <numFmt numFmtId="167" formatCode="_(&quot;$&quot;* #,##0_);_(&quot;$&quot;* \(#,##0\);_(&quot;$&quot;* &quot;-&quot;??_);_(@_)"/>
    <numFmt numFmtId="168" formatCode="0###"/>
  </numFmts>
  <fonts count="11" x14ac:knownFonts="1">
    <font>
      <sz val="12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color indexed="9"/>
      <name val="Arial"/>
      <family val="2"/>
    </font>
    <font>
      <b/>
      <i/>
      <sz val="12"/>
      <color indexed="9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i/>
      <sz val="12"/>
      <color indexed="8"/>
      <name val="Arial"/>
      <family val="2"/>
    </font>
    <font>
      <b/>
      <sz val="1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8" fillId="0" borderId="0" applyNumberFormat="0" applyFill="0" applyAlignment="0" applyProtection="0"/>
  </cellStyleXfs>
  <cellXfs count="86">
    <xf numFmtId="0" fontId="0" fillId="0" borderId="0" xfId="0"/>
    <xf numFmtId="0" fontId="2" fillId="0" borderId="0" xfId="0" applyFont="1" applyFill="1" applyBorder="1" applyAlignment="1">
      <alignment vertical="center"/>
    </xf>
    <xf numFmtId="0" fontId="3" fillId="0" borderId="0" xfId="0" applyFont="1"/>
    <xf numFmtId="0" fontId="2" fillId="0" borderId="0" xfId="0" applyFont="1" applyFill="1" applyBorder="1" applyAlignment="1"/>
    <xf numFmtId="0" fontId="4" fillId="0" borderId="0" xfId="0" applyFont="1" applyBorder="1" applyAlignment="1"/>
    <xf numFmtId="0" fontId="3" fillId="0" borderId="0" xfId="0" applyNumberFormat="1" applyFont="1" applyBorder="1" applyAlignment="1">
      <alignment wrapText="1"/>
    </xf>
    <xf numFmtId="0" fontId="3" fillId="0" borderId="0" xfId="0" applyFont="1" applyBorder="1" applyAlignment="1">
      <alignment wrapText="1"/>
    </xf>
    <xf numFmtId="0" fontId="4" fillId="0" borderId="0" xfId="0" applyFont="1" applyFill="1" applyBorder="1" applyAlignment="1"/>
    <xf numFmtId="0" fontId="3" fillId="0" borderId="0" xfId="0" applyFont="1" applyBorder="1"/>
    <xf numFmtId="0" fontId="1" fillId="0" borderId="0" xfId="0" applyFont="1" applyFill="1" applyAlignment="1">
      <alignment horizontal="centerContinuous"/>
    </xf>
    <xf numFmtId="0" fontId="2" fillId="0" borderId="0" xfId="0" applyFont="1" applyFill="1" applyAlignment="1">
      <alignment horizontal="centerContinuous"/>
    </xf>
    <xf numFmtId="0" fontId="2" fillId="0" borderId="0" xfId="0" applyFont="1" applyFill="1" applyAlignment="1">
      <alignment horizontal="left" indent="4"/>
    </xf>
    <xf numFmtId="0" fontId="4" fillId="0" borderId="0" xfId="0" applyFont="1" applyBorder="1" applyAlignment="1">
      <alignment vertical="center"/>
    </xf>
    <xf numFmtId="0" fontId="3" fillId="0" borderId="0" xfId="0" applyNumberFormat="1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4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NumberFormat="1" applyFont="1" applyBorder="1" applyAlignment="1">
      <alignment horizontal="left" wrapText="1"/>
    </xf>
    <xf numFmtId="0" fontId="3" fillId="0" borderId="0" xfId="0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left"/>
    </xf>
    <xf numFmtId="0" fontId="3" fillId="0" borderId="0" xfId="0" applyNumberFormat="1" applyFont="1" applyBorder="1"/>
    <xf numFmtId="0" fontId="8" fillId="0" borderId="0" xfId="0" applyNumberFormat="1" applyFont="1" applyBorder="1" applyAlignment="1">
      <alignment horizontal="right"/>
    </xf>
    <xf numFmtId="167" fontId="8" fillId="0" borderId="0" xfId="0" applyNumberFormat="1" applyFont="1" applyBorder="1" applyAlignment="1">
      <alignment horizontal="center"/>
    </xf>
    <xf numFmtId="167" fontId="8" fillId="0" borderId="0" xfId="0" applyNumberFormat="1" applyFont="1" applyBorder="1"/>
    <xf numFmtId="0" fontId="1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167" fontId="3" fillId="0" borderId="0" xfId="0" applyNumberFormat="1" applyFont="1" applyBorder="1" applyAlignment="1">
      <alignment horizontal="center"/>
    </xf>
    <xf numFmtId="167" fontId="3" fillId="0" borderId="0" xfId="0" applyNumberFormat="1" applyFont="1" applyBorder="1"/>
    <xf numFmtId="0" fontId="2" fillId="0" borderId="0" xfId="0" quotePrefix="1" applyFont="1" applyFill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NumberFormat="1" applyFont="1" applyAlignment="1">
      <alignment wrapText="1"/>
    </xf>
    <xf numFmtId="0" fontId="3" fillId="0" borderId="0" xfId="0" applyFont="1" applyAlignment="1">
      <alignment wrapText="1"/>
    </xf>
    <xf numFmtId="0" fontId="5" fillId="2" borderId="2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5" fillId="2" borderId="3" xfId="0" applyNumberFormat="1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3" fontId="5" fillId="2" borderId="4" xfId="0" applyNumberFormat="1" applyFont="1" applyFill="1" applyBorder="1" applyAlignment="1">
      <alignment horizontal="center" wrapText="1"/>
    </xf>
    <xf numFmtId="3" fontId="5" fillId="2" borderId="5" xfId="0" applyNumberFormat="1" applyFont="1" applyFill="1" applyBorder="1" applyAlignment="1">
      <alignment horizontal="center" wrapText="1"/>
    </xf>
    <xf numFmtId="0" fontId="3" fillId="0" borderId="0" xfId="0" applyFont="1" applyAlignment="1"/>
    <xf numFmtId="0" fontId="5" fillId="2" borderId="3" xfId="0" applyFont="1" applyFill="1" applyBorder="1" applyAlignment="1">
      <alignment horizontal="center"/>
    </xf>
    <xf numFmtId="164" fontId="3" fillId="0" borderId="0" xfId="0" applyNumberFormat="1" applyFont="1" applyBorder="1" applyAlignment="1">
      <alignment horizontal="left"/>
    </xf>
    <xf numFmtId="165" fontId="3" fillId="0" borderId="0" xfId="0" applyNumberFormat="1" applyFont="1" applyBorder="1" applyAlignment="1">
      <alignment horizontal="left"/>
    </xf>
    <xf numFmtId="166" fontId="3" fillId="0" borderId="0" xfId="0" applyNumberFormat="1" applyFont="1" applyBorder="1" applyAlignment="1">
      <alignment horizontal="left"/>
    </xf>
    <xf numFmtId="168" fontId="3" fillId="0" borderId="0" xfId="0" applyNumberFormat="1" applyFont="1" applyBorder="1" applyAlignment="1">
      <alignment horizontal="left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wrapText="1"/>
    </xf>
    <xf numFmtId="164" fontId="3" fillId="0" borderId="6" xfId="0" applyNumberFormat="1" applyFont="1" applyBorder="1" applyAlignment="1">
      <alignment horizontal="left"/>
    </xf>
    <xf numFmtId="165" fontId="3" fillId="0" borderId="6" xfId="0" applyNumberFormat="1" applyFont="1" applyBorder="1" applyAlignment="1">
      <alignment horizontal="left"/>
    </xf>
    <xf numFmtId="166" fontId="3" fillId="0" borderId="6" xfId="0" applyNumberFormat="1" applyFont="1" applyBorder="1" applyAlignment="1">
      <alignment horizontal="left"/>
    </xf>
    <xf numFmtId="0" fontId="3" fillId="0" borderId="6" xfId="0" applyNumberFormat="1" applyFont="1" applyBorder="1" applyAlignment="1">
      <alignment horizontal="left"/>
    </xf>
    <xf numFmtId="0" fontId="3" fillId="0" borderId="6" xfId="0" applyNumberFormat="1" applyFont="1" applyBorder="1" applyAlignment="1">
      <alignment horizontal="left" wrapText="1"/>
    </xf>
    <xf numFmtId="168" fontId="3" fillId="0" borderId="6" xfId="0" applyNumberFormat="1" applyFont="1" applyBorder="1" applyAlignment="1">
      <alignment horizontal="left"/>
    </xf>
    <xf numFmtId="167" fontId="3" fillId="0" borderId="6" xfId="0" applyNumberFormat="1" applyFont="1" applyBorder="1" applyAlignment="1">
      <alignment horizontal="center"/>
    </xf>
    <xf numFmtId="167" fontId="3" fillId="0" borderId="6" xfId="0" applyNumberFormat="1" applyFont="1" applyBorder="1" applyAlignment="1"/>
    <xf numFmtId="167" fontId="7" fillId="0" borderId="0" xfId="0" applyNumberFormat="1" applyFont="1" applyAlignment="1"/>
    <xf numFmtId="164" fontId="3" fillId="0" borderId="0" xfId="0" applyNumberFormat="1" applyFont="1" applyAlignment="1">
      <alignment horizontal="left"/>
    </xf>
    <xf numFmtId="165" fontId="3" fillId="0" borderId="0" xfId="0" applyNumberFormat="1" applyFont="1" applyAlignment="1">
      <alignment horizontal="left"/>
    </xf>
    <xf numFmtId="166" fontId="3" fillId="0" borderId="0" xfId="0" applyNumberFormat="1" applyFont="1" applyAlignment="1">
      <alignment horizontal="left"/>
    </xf>
    <xf numFmtId="0" fontId="3" fillId="0" borderId="0" xfId="0" applyNumberFormat="1" applyFont="1" applyAlignment="1">
      <alignment horizontal="left"/>
    </xf>
    <xf numFmtId="0" fontId="3" fillId="0" borderId="0" xfId="0" applyNumberFormat="1" applyFont="1" applyAlignment="1">
      <alignment horizontal="left" wrapText="1"/>
    </xf>
    <xf numFmtId="168" fontId="3" fillId="0" borderId="0" xfId="0" applyNumberFormat="1" applyFont="1" applyAlignment="1">
      <alignment horizontal="left"/>
    </xf>
    <xf numFmtId="41" fontId="3" fillId="0" borderId="0" xfId="0" applyNumberFormat="1" applyFont="1" applyAlignment="1">
      <alignment horizontal="center"/>
    </xf>
    <xf numFmtId="41" fontId="3" fillId="0" borderId="0" xfId="0" applyNumberFormat="1" applyFont="1" applyAlignment="1"/>
    <xf numFmtId="41" fontId="7" fillId="0" borderId="0" xfId="0" applyNumberFormat="1" applyFont="1" applyAlignment="1"/>
    <xf numFmtId="41" fontId="3" fillId="0" borderId="0" xfId="0" applyNumberFormat="1" applyFont="1" applyBorder="1" applyAlignment="1">
      <alignment horizontal="center"/>
    </xf>
    <xf numFmtId="41" fontId="3" fillId="0" borderId="0" xfId="0" applyNumberFormat="1" applyFont="1" applyBorder="1" applyAlignment="1"/>
    <xf numFmtId="41" fontId="7" fillId="0" borderId="0" xfId="0" applyNumberFormat="1" applyFont="1" applyBorder="1" applyAlignment="1"/>
    <xf numFmtId="0" fontId="3" fillId="0" borderId="0" xfId="0" applyNumberFormat="1" applyFont="1" applyBorder="1" applyAlignment="1">
      <alignment horizontal="left" vertical="top" wrapText="1"/>
    </xf>
    <xf numFmtId="164" fontId="2" fillId="0" borderId="0" xfId="0" applyNumberFormat="1" applyFont="1" applyFill="1" applyBorder="1" applyAlignment="1">
      <alignment horizontal="left"/>
    </xf>
    <xf numFmtId="164" fontId="2" fillId="0" borderId="0" xfId="0" quotePrefix="1" applyNumberFormat="1" applyFont="1" applyFill="1" applyBorder="1" applyAlignment="1">
      <alignment horizontal="left"/>
    </xf>
    <xf numFmtId="0" fontId="8" fillId="0" borderId="0" xfId="5" applyNumberFormat="1" applyAlignment="1">
      <alignment horizontal="right"/>
    </xf>
    <xf numFmtId="0" fontId="8" fillId="0" borderId="0" xfId="5" applyNumberFormat="1" applyAlignment="1">
      <alignment horizontal="center"/>
    </xf>
    <xf numFmtId="0" fontId="8" fillId="0" borderId="0" xfId="5" applyNumberFormat="1" applyAlignment="1"/>
    <xf numFmtId="0" fontId="8" fillId="0" borderId="0" xfId="5" applyNumberFormat="1" applyAlignment="1">
      <alignment horizontal="left" wrapText="1"/>
    </xf>
    <xf numFmtId="0" fontId="8" fillId="0" borderId="0" xfId="5" applyAlignment="1">
      <alignment horizontal="center"/>
    </xf>
    <xf numFmtId="167" fontId="8" fillId="0" borderId="0" xfId="5" applyNumberFormat="1" applyAlignment="1">
      <alignment horizontal="center"/>
    </xf>
    <xf numFmtId="167" fontId="8" fillId="0" borderId="0" xfId="5" applyNumberFormat="1"/>
    <xf numFmtId="0" fontId="10" fillId="0" borderId="0" xfId="1" applyFont="1" applyFill="1" applyBorder="1" applyAlignment="1">
      <alignment vertical="center"/>
    </xf>
  </cellXfs>
  <cellStyles count="6"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Normal" xfId="0" builtinId="0" customBuiltin="1"/>
    <cellStyle name="Total" xfId="5" builtinId="25" customBuiltin="1"/>
  </cellStyles>
  <dxfs count="52">
    <dxf>
      <numFmt numFmtId="167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7" formatCode="_(&quot;$&quot;* #,##0_);_(&quot;$&quot;* \(#,##0\);_(&quot;$&quot;* &quot;-&quot;??_);_(@_)"/>
      <alignment textRotation="0" wrapText="0" indent="0" justifyLastLine="0" shrinkToFit="0" readingOrder="0"/>
    </dxf>
    <dxf>
      <numFmt numFmtId="167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_(&quot;$&quot;* #,##0_);_(&quot;$&quot;* \(#,##0\);_(&quot;$&quot;* &quot;-&quot;??_);_(@_)"/>
      <alignment textRotation="0" wrapText="0" indent="0" justifyLastLine="0" shrinkToFit="0" readingOrder="0"/>
    </dxf>
    <dxf>
      <numFmt numFmtId="167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_(&quot;$&quot;* #,##0_);_(&quot;$&quot;* \(#,##0\);_(&quot;$&quot;* &quot;-&quot;??_);_(@_)"/>
      <alignment textRotation="0" wrapText="0" indent="0" justifyLastLine="0" shrinkToFit="0" readingOrder="0"/>
    </dxf>
    <dxf>
      <numFmt numFmtId="167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_(&quot;$&quot;* #,##0_);_(&quot;$&quot;* \(#,##0\);_(&quot;$&quot;* &quot;-&quot;??_);_(@_)"/>
      <alignment textRotation="0" wrapText="0" indent="0" justifyLastLine="0" shrinkToFit="0" readingOrder="0"/>
    </dxf>
    <dxf>
      <numFmt numFmtId="167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_(&quot;$&quot;* #,##0_);_(&quot;$&quot;* \(#,##0\);_(&quot;$&quot;* &quot;-&quot;??_);_(@_)"/>
      <alignment textRotation="0" wrapText="0" indent="0" justifyLastLine="0" shrinkToFit="0" readingOrder="0"/>
    </dxf>
    <dxf>
      <numFmt numFmtId="167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_(&quot;$&quot;* #,##0_);_(&quot;$&quot;* \(#,##0\);_(&quot;$&quot;* &quot;-&quot;??_);_(@_)"/>
      <alignment textRotation="0" wrapText="0" indent="0" justifyLastLine="0" shrinkToFit="0" readingOrder="0"/>
    </dxf>
    <dxf>
      <numFmt numFmtId="167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_(&quot;$&quot;* #,##0_);_(&quot;$&quot;* \(#,##0\);_(&quot;$&quot;* &quot;-&quot;??_);_(@_)"/>
      <alignment textRotation="0" wrapText="0" indent="0" justifyLastLine="0" shrinkToFit="0" readingOrder="0"/>
    </dxf>
    <dxf>
      <numFmt numFmtId="167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numFmt numFmtId="167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numFmt numFmtId="167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numFmt numFmtId="167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numFmt numFmtId="0" formatCode="General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8" formatCode="0###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0000000"/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00000"/>
      <alignment horizontal="left" vertical="bottom" textRotation="0" wrapText="0" indent="0" justifyLastLine="0" shrinkToFit="0" readingOrder="0"/>
    </dxf>
    <dxf>
      <numFmt numFmtId="0" formatCode="General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00"/>
      <alignment horizontal="left" vertical="bottom" textRotation="0" wrapText="0" indent="0" justifyLastLine="0" shrinkToFit="0" readingOrder="0"/>
    </dxf>
    <dxf>
      <numFmt numFmtId="3" formatCode="#,##0"/>
    </dxf>
    <dxf>
      <border outline="0"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3" formatCode="#,##0"/>
      <alignment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9"/>
        <name val="Arial"/>
        <scheme val="none"/>
      </font>
      <numFmt numFmtId="3" formatCode="#,##0"/>
      <fill>
        <patternFill patternType="solid">
          <fgColor indexed="64"/>
          <bgColor indexed="17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006100"/>
      </font>
      <fill>
        <patternFill>
          <bgColor rgb="FFC6EFCE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border>
        <left style="thin">
          <color rgb="FFC0C0C0"/>
        </left>
        <right style="thin">
          <color rgb="FFC0C0C0"/>
        </right>
        <top style="thin">
          <color rgb="FFC0C0C0"/>
        </top>
        <bottom style="thin">
          <color rgb="FFC0C0C0"/>
        </bottom>
        <vertical style="thin">
          <color rgb="FFC0C0C0"/>
        </vertical>
        <horizontal style="thin">
          <color rgb="FFC0C0C0"/>
        </horizontal>
      </border>
    </dxf>
    <dxf>
      <font>
        <b/>
        <i val="0"/>
        <color theme="0"/>
      </font>
      <fill>
        <patternFill>
          <bgColor rgb="FF008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</font>
      <border>
        <left style="thin">
          <color rgb="FFC0C0C0"/>
        </left>
        <right style="thin">
          <color rgb="FFC0C0C0"/>
        </right>
        <top style="thin">
          <color rgb="FFC0C0C0"/>
        </top>
        <bottom style="thin">
          <color rgb="FFC0C0C0"/>
        </bottom>
        <vertical style="thin">
          <color rgb="FFC0C0C0"/>
        </vertical>
        <horizontal style="thin">
          <color rgb="FFC0C0C0"/>
        </horizontal>
      </border>
    </dxf>
  </dxfs>
  <tableStyles count="1" defaultTableStyle="TableStyleMedium2" defaultPivotStyle="PivotStyleLight16">
    <tableStyle name="PAS Table" pivot="0" count="3" xr9:uid="{00000000-0011-0000-FFFF-FFFF00000000}">
      <tableStyleElement type="wholeTable" dxfId="51"/>
      <tableStyleElement type="headerRow" dxfId="50"/>
      <tableStyleElement type="totalRow" dxfId="4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PA\Programs\LCFF%20Charter\Charter%20Special%20Advance\2018-19\PENSEC\Newly%20Operational%20Calcs\18-19%20PENSEC%20NewOpCalc_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PA\Programs\LCFF%20Charter\Charter%20Special%20Advance\2018-19\Charter%2020%20Day\Newly%20Operational%20Calcs\18-19NewOP20Day_Calcs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Tkacheff/Desktop/Desktop%20Docs/Copy%2017-18%20P2%20CS%20LCFF%20Transition%20S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PA\Programs\LCFF%20Charter\Transition\2017-18\P-2\17-18%20P2%20CS%20LCFF%20Transition%20S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NewCh Summary"/>
      <sheetName val="DM NewCSTrans"/>
      <sheetName val="DM LRDDR"/>
      <sheetName val="DM PaySch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PENSEC PL Floor"/>
      <sheetName val="18-19 Excess Tax"/>
      <sheetName val="17-18 P2 SD Trans"/>
      <sheetName val="17-18 P2 SDLR"/>
      <sheetName val="17-18 P2 SD UPP"/>
      <sheetName val="LCFF-PENSEC DB"/>
      <sheetName val="DC ChAdv Survey"/>
      <sheetName val="PENSEC NewCh"/>
      <sheetName val="18-19 UpdateChLEA"/>
      <sheetName val="18-19 SWCtyLEA"/>
      <sheetName val="AdminPENSECCharter"/>
      <sheetName val="18-19 PENSEC NewOpCalc_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6">
          <cell r="AI6" t="str">
            <v>1253061119</v>
          </cell>
          <cell r="AJ6">
            <v>7</v>
          </cell>
          <cell r="AK6">
            <v>0</v>
          </cell>
          <cell r="AL6">
            <v>2818.62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>1253061143</v>
          </cell>
          <cell r="AJ7">
            <v>7</v>
          </cell>
          <cell r="AK7">
            <v>0</v>
          </cell>
          <cell r="AL7">
            <v>4424.18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>1253061168</v>
          </cell>
          <cell r="AJ8">
            <v>7</v>
          </cell>
          <cell r="AK8">
            <v>0</v>
          </cell>
          <cell r="AL8">
            <v>1998.26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>1253061259</v>
          </cell>
          <cell r="AJ9">
            <v>7</v>
          </cell>
          <cell r="AK9">
            <v>0</v>
          </cell>
          <cell r="AL9">
            <v>2309.89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>1253061770</v>
          </cell>
          <cell r="AJ10">
            <v>7</v>
          </cell>
          <cell r="AK10">
            <v>0</v>
          </cell>
          <cell r="AL10">
            <v>4850.4399999999996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>1450462679</v>
          </cell>
          <cell r="AJ11">
            <v>7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7835620</v>
          </cell>
          <cell r="BD11">
            <v>0</v>
          </cell>
          <cell r="BE11">
            <v>0</v>
          </cell>
          <cell r="BF11">
            <v>3297788</v>
          </cell>
          <cell r="BG11">
            <v>3937559</v>
          </cell>
          <cell r="BH11">
            <v>0.83750000000000002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>1450462737</v>
          </cell>
          <cell r="AJ12">
            <v>7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7835620</v>
          </cell>
          <cell r="BD12">
            <v>0</v>
          </cell>
          <cell r="BE12">
            <v>0</v>
          </cell>
          <cell r="BF12">
            <v>3297788</v>
          </cell>
          <cell r="BG12">
            <v>3937559</v>
          </cell>
          <cell r="BH12">
            <v>0.83750000000000002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>1450462745</v>
          </cell>
          <cell r="AJ13">
            <v>7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7835620</v>
          </cell>
          <cell r="BD13">
            <v>0</v>
          </cell>
          <cell r="BE13">
            <v>0</v>
          </cell>
          <cell r="BF13">
            <v>3297788</v>
          </cell>
          <cell r="BG13">
            <v>3937559</v>
          </cell>
          <cell r="BH13">
            <v>0.83750000000000002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>1450475515</v>
          </cell>
          <cell r="AJ14">
            <v>7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7835620</v>
          </cell>
          <cell r="BD14">
            <v>0</v>
          </cell>
          <cell r="BE14">
            <v>0</v>
          </cell>
          <cell r="BF14">
            <v>3297788</v>
          </cell>
          <cell r="BG14">
            <v>3937559</v>
          </cell>
          <cell r="BH14">
            <v>0.83750000000000002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>1450475374</v>
          </cell>
          <cell r="AJ15">
            <v>7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7835620</v>
          </cell>
          <cell r="BD15">
            <v>0</v>
          </cell>
          <cell r="BE15">
            <v>0</v>
          </cell>
          <cell r="BF15">
            <v>3297788</v>
          </cell>
          <cell r="BG15">
            <v>3937559</v>
          </cell>
          <cell r="BH15">
            <v>0.83750000000000002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>1450476802</v>
          </cell>
          <cell r="AJ16">
            <v>7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7835620</v>
          </cell>
          <cell r="BD16">
            <v>0</v>
          </cell>
          <cell r="BE16">
            <v>0</v>
          </cell>
          <cell r="BF16">
            <v>3297788</v>
          </cell>
          <cell r="BG16">
            <v>3937559</v>
          </cell>
          <cell r="BH16">
            <v>0.83750000000000002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>1450462810</v>
          </cell>
          <cell r="AJ17">
            <v>7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7835620</v>
          </cell>
          <cell r="BD17">
            <v>0</v>
          </cell>
          <cell r="BE17">
            <v>0</v>
          </cell>
          <cell r="BF17">
            <v>3297788</v>
          </cell>
          <cell r="BG17">
            <v>3937559</v>
          </cell>
          <cell r="BH17">
            <v>0.83750000000000002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>1450462919</v>
          </cell>
          <cell r="AJ18">
            <v>7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7835620</v>
          </cell>
          <cell r="BD18">
            <v>0</v>
          </cell>
          <cell r="BE18">
            <v>0</v>
          </cell>
          <cell r="BF18">
            <v>3297788</v>
          </cell>
          <cell r="BG18">
            <v>3937559</v>
          </cell>
          <cell r="BH18">
            <v>0.83750000000000002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>1450462927</v>
          </cell>
          <cell r="AJ19">
            <v>7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7835620</v>
          </cell>
          <cell r="BD19">
            <v>0</v>
          </cell>
          <cell r="BE19">
            <v>0</v>
          </cell>
          <cell r="BF19">
            <v>3297788</v>
          </cell>
          <cell r="BG19">
            <v>3937559</v>
          </cell>
          <cell r="BH19">
            <v>0.83750000000000002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>1450462950</v>
          </cell>
          <cell r="AJ20">
            <v>7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7835620</v>
          </cell>
          <cell r="BD20">
            <v>0</v>
          </cell>
          <cell r="BE20">
            <v>0</v>
          </cell>
          <cell r="BF20">
            <v>3297788</v>
          </cell>
          <cell r="BG20">
            <v>3937559</v>
          </cell>
          <cell r="BH20">
            <v>0.83750000000000002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>1450462687</v>
          </cell>
          <cell r="AJ21">
            <v>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7835620</v>
          </cell>
          <cell r="BD21">
            <v>0</v>
          </cell>
          <cell r="BE21">
            <v>0</v>
          </cell>
          <cell r="BF21">
            <v>3297788</v>
          </cell>
          <cell r="BG21">
            <v>3937559</v>
          </cell>
          <cell r="BH21">
            <v>0.83750000000000002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>1450462976</v>
          </cell>
          <cell r="AJ22">
            <v>7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7835620</v>
          </cell>
          <cell r="BD22">
            <v>0</v>
          </cell>
          <cell r="BE22">
            <v>0</v>
          </cell>
          <cell r="BF22">
            <v>3297788</v>
          </cell>
          <cell r="BG22">
            <v>3937559</v>
          </cell>
          <cell r="BH22">
            <v>0.83750000000000002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>1450462984</v>
          </cell>
          <cell r="AJ23">
            <v>7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7835620</v>
          </cell>
          <cell r="BD23">
            <v>0</v>
          </cell>
          <cell r="BE23">
            <v>0</v>
          </cell>
          <cell r="BF23">
            <v>3297788</v>
          </cell>
          <cell r="BG23">
            <v>3937559</v>
          </cell>
          <cell r="BH23">
            <v>0.83750000000000002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>1450463008</v>
          </cell>
          <cell r="AJ24">
            <v>7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7835620</v>
          </cell>
          <cell r="BD24">
            <v>0</v>
          </cell>
          <cell r="BE24">
            <v>0</v>
          </cell>
          <cell r="BF24">
            <v>3297788</v>
          </cell>
          <cell r="BG24">
            <v>3937559</v>
          </cell>
          <cell r="BH24">
            <v>0.83750000000000002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>1450463032</v>
          </cell>
          <cell r="AJ25">
            <v>7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7835620</v>
          </cell>
          <cell r="BD25">
            <v>0</v>
          </cell>
          <cell r="BE25">
            <v>0</v>
          </cell>
          <cell r="BF25">
            <v>3297788</v>
          </cell>
          <cell r="BG25">
            <v>3937559</v>
          </cell>
          <cell r="BH25">
            <v>0.83750000000000002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>1450463057</v>
          </cell>
          <cell r="AJ26">
            <v>7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7835620</v>
          </cell>
          <cell r="BD26">
            <v>0</v>
          </cell>
          <cell r="BE26">
            <v>0</v>
          </cell>
          <cell r="BF26">
            <v>3297788</v>
          </cell>
          <cell r="BG26">
            <v>3937559</v>
          </cell>
          <cell r="BH26">
            <v>0.83750000000000002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>1450462901</v>
          </cell>
          <cell r="AJ27">
            <v>7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7835620</v>
          </cell>
          <cell r="BD27">
            <v>0</v>
          </cell>
          <cell r="BE27">
            <v>0</v>
          </cell>
          <cell r="BF27">
            <v>3297788</v>
          </cell>
          <cell r="BG27">
            <v>3937559</v>
          </cell>
          <cell r="BH27">
            <v>0.83750000000000002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>1450463040</v>
          </cell>
          <cell r="AJ28">
            <v>7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7835620</v>
          </cell>
          <cell r="BD28">
            <v>0</v>
          </cell>
          <cell r="BE28">
            <v>0</v>
          </cell>
          <cell r="BF28">
            <v>3297788</v>
          </cell>
          <cell r="BG28">
            <v>3937559</v>
          </cell>
          <cell r="BH28">
            <v>0.83750000000000002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>1450462893</v>
          </cell>
          <cell r="AJ29">
            <v>7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7835620</v>
          </cell>
          <cell r="BD29">
            <v>0</v>
          </cell>
          <cell r="BE29">
            <v>0</v>
          </cell>
          <cell r="BF29">
            <v>3297788</v>
          </cell>
          <cell r="BG29">
            <v>3937559</v>
          </cell>
          <cell r="BH29">
            <v>0.83750000000000002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>1450462729</v>
          </cell>
          <cell r="AJ30">
            <v>7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7835620</v>
          </cell>
          <cell r="BD30">
            <v>0</v>
          </cell>
          <cell r="BE30">
            <v>0</v>
          </cell>
          <cell r="BF30">
            <v>3297788</v>
          </cell>
          <cell r="BG30">
            <v>3937559</v>
          </cell>
          <cell r="BH30">
            <v>0.83750000000000002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>1450462703</v>
          </cell>
          <cell r="AJ31">
            <v>7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7835620</v>
          </cell>
          <cell r="BD31">
            <v>0</v>
          </cell>
          <cell r="BE31">
            <v>0</v>
          </cell>
          <cell r="BF31">
            <v>3297788</v>
          </cell>
          <cell r="BG31">
            <v>3937559</v>
          </cell>
          <cell r="BH31">
            <v>0.83750000000000002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>1457665789</v>
          </cell>
          <cell r="AJ32">
            <v>7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292365</v>
          </cell>
          <cell r="BD32">
            <v>0</v>
          </cell>
          <cell r="BE32">
            <v>0</v>
          </cell>
          <cell r="BF32">
            <v>231725</v>
          </cell>
          <cell r="BG32">
            <v>292365</v>
          </cell>
          <cell r="BH32">
            <v>0.79259999999999997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>1289473676</v>
          </cell>
          <cell r="AJ33">
            <v>7</v>
          </cell>
          <cell r="AK33">
            <v>0</v>
          </cell>
          <cell r="AL33">
            <v>1213.8399999999999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>1289467058</v>
          </cell>
          <cell r="AJ34">
            <v>7</v>
          </cell>
          <cell r="AK34">
            <v>0</v>
          </cell>
          <cell r="AL34">
            <v>2028.83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>1256467314</v>
          </cell>
          <cell r="AJ35">
            <v>7</v>
          </cell>
          <cell r="AK35">
            <v>0</v>
          </cell>
          <cell r="AL35">
            <v>1791.14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>1256467330</v>
          </cell>
          <cell r="AJ36">
            <v>7</v>
          </cell>
          <cell r="AK36">
            <v>0</v>
          </cell>
          <cell r="AL36">
            <v>2710.62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>1256467355</v>
          </cell>
          <cell r="AJ37">
            <v>7</v>
          </cell>
          <cell r="AK37">
            <v>0</v>
          </cell>
          <cell r="AL37">
            <v>2667.86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>1256475283</v>
          </cell>
          <cell r="AJ38">
            <v>7</v>
          </cell>
          <cell r="AK38">
            <v>0</v>
          </cell>
          <cell r="AL38">
            <v>1610.93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>1256467439</v>
          </cell>
          <cell r="AJ39">
            <v>7</v>
          </cell>
          <cell r="AK39">
            <v>0</v>
          </cell>
          <cell r="AL39">
            <v>1968.22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>1256467447</v>
          </cell>
          <cell r="AJ40">
            <v>7</v>
          </cell>
          <cell r="AK40">
            <v>0</v>
          </cell>
          <cell r="AL40">
            <v>2100.0300000000002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>1256476505</v>
          </cell>
          <cell r="AJ41">
            <v>7</v>
          </cell>
          <cell r="AK41">
            <v>0</v>
          </cell>
          <cell r="AL41">
            <v>1368.02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>1458267587</v>
          </cell>
          <cell r="AJ42">
            <v>7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20480677</v>
          </cell>
          <cell r="BD42">
            <v>0</v>
          </cell>
          <cell r="BE42">
            <v>0</v>
          </cell>
          <cell r="BF42">
            <v>16518710</v>
          </cell>
          <cell r="BG42">
            <v>18564718</v>
          </cell>
          <cell r="BH42">
            <v>0.88980000000000004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>1458267652</v>
          </cell>
          <cell r="AJ43">
            <v>7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20480677</v>
          </cell>
          <cell r="BD43">
            <v>0</v>
          </cell>
          <cell r="BE43">
            <v>0</v>
          </cell>
          <cell r="BF43">
            <v>16518710</v>
          </cell>
          <cell r="BG43">
            <v>18564718</v>
          </cell>
          <cell r="BH43">
            <v>0.88980000000000004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>1458267819</v>
          </cell>
          <cell r="AJ44">
            <v>7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20480677</v>
          </cell>
          <cell r="BD44">
            <v>0</v>
          </cell>
          <cell r="BE44">
            <v>0</v>
          </cell>
          <cell r="BF44">
            <v>16518710</v>
          </cell>
          <cell r="BG44">
            <v>18564718</v>
          </cell>
          <cell r="BH44">
            <v>0.88980000000000004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>1458267934</v>
          </cell>
          <cell r="AJ45">
            <v>7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20480677</v>
          </cell>
          <cell r="BD45">
            <v>0</v>
          </cell>
          <cell r="BE45">
            <v>0</v>
          </cell>
          <cell r="BF45">
            <v>16518710</v>
          </cell>
          <cell r="BG45">
            <v>18564718</v>
          </cell>
          <cell r="BH45">
            <v>0.88980000000000004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>1458267611</v>
          </cell>
          <cell r="AJ46">
            <v>7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20480677</v>
          </cell>
          <cell r="BD46">
            <v>0</v>
          </cell>
          <cell r="BE46">
            <v>0</v>
          </cell>
          <cell r="BF46">
            <v>16518710</v>
          </cell>
          <cell r="BG46">
            <v>18564718</v>
          </cell>
          <cell r="BH46">
            <v>0.88980000000000004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>1458273957</v>
          </cell>
          <cell r="AJ47">
            <v>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20480677</v>
          </cell>
          <cell r="BD47">
            <v>0</v>
          </cell>
          <cell r="BE47">
            <v>0</v>
          </cell>
          <cell r="BF47">
            <v>16518710</v>
          </cell>
          <cell r="BG47">
            <v>18564718</v>
          </cell>
          <cell r="BH47">
            <v>0.88980000000000004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>1458267876</v>
          </cell>
          <cell r="AJ48">
            <v>7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20480677</v>
          </cell>
          <cell r="BD48">
            <v>0</v>
          </cell>
          <cell r="BE48">
            <v>0</v>
          </cell>
          <cell r="BF48">
            <v>16518710</v>
          </cell>
          <cell r="BG48">
            <v>18564718</v>
          </cell>
          <cell r="BH48">
            <v>0.88980000000000004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>1458273437</v>
          </cell>
          <cell r="AJ49">
            <v>7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20480677</v>
          </cell>
          <cell r="BD49">
            <v>0</v>
          </cell>
          <cell r="BE49">
            <v>0</v>
          </cell>
          <cell r="BF49">
            <v>16518710</v>
          </cell>
          <cell r="BG49">
            <v>18564718</v>
          </cell>
          <cell r="BH49">
            <v>0.88980000000000004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>1458273650</v>
          </cell>
          <cell r="AJ50">
            <v>7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20480677</v>
          </cell>
          <cell r="BD50">
            <v>0</v>
          </cell>
          <cell r="BE50">
            <v>0</v>
          </cell>
          <cell r="BF50">
            <v>16518710</v>
          </cell>
          <cell r="BG50">
            <v>18564718</v>
          </cell>
          <cell r="BH50">
            <v>0.88980000000000004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>1458264329</v>
          </cell>
          <cell r="AJ51">
            <v>7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20480677</v>
          </cell>
          <cell r="BD51">
            <v>0</v>
          </cell>
          <cell r="BE51">
            <v>0</v>
          </cell>
          <cell r="BF51">
            <v>16518710</v>
          </cell>
          <cell r="BG51">
            <v>18564718</v>
          </cell>
          <cell r="BH51">
            <v>0.88980000000000004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>1458275077</v>
          </cell>
          <cell r="AJ52">
            <v>7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20480677</v>
          </cell>
          <cell r="BD52">
            <v>0</v>
          </cell>
          <cell r="BE52">
            <v>0</v>
          </cell>
          <cell r="BF52">
            <v>16518710</v>
          </cell>
          <cell r="BG52">
            <v>18564718</v>
          </cell>
          <cell r="BH52">
            <v>0.88980000000000004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>1458267678</v>
          </cell>
          <cell r="AJ53">
            <v>7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20480677</v>
          </cell>
          <cell r="BD53">
            <v>0</v>
          </cell>
          <cell r="BE53">
            <v>0</v>
          </cell>
          <cell r="BF53">
            <v>16518710</v>
          </cell>
          <cell r="BG53">
            <v>18564718</v>
          </cell>
          <cell r="BH53">
            <v>0.88980000000000004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>1458267686</v>
          </cell>
          <cell r="AJ54">
            <v>7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20480677</v>
          </cell>
          <cell r="BD54">
            <v>0</v>
          </cell>
          <cell r="BE54">
            <v>0</v>
          </cell>
          <cell r="BF54">
            <v>16518710</v>
          </cell>
          <cell r="BG54">
            <v>18564718</v>
          </cell>
          <cell r="BH54">
            <v>0.88980000000000004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>1458267868</v>
          </cell>
          <cell r="AJ55">
            <v>7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20480677</v>
          </cell>
          <cell r="BD55">
            <v>0</v>
          </cell>
          <cell r="BE55">
            <v>0</v>
          </cell>
          <cell r="BF55">
            <v>16518710</v>
          </cell>
          <cell r="BG55">
            <v>18564718</v>
          </cell>
          <cell r="BH55">
            <v>0.88980000000000004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>1458267033</v>
          </cell>
          <cell r="AJ56">
            <v>7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20480677</v>
          </cell>
          <cell r="BD56">
            <v>0</v>
          </cell>
          <cell r="BE56">
            <v>0</v>
          </cell>
          <cell r="BF56">
            <v>16518710</v>
          </cell>
          <cell r="BG56">
            <v>18564718</v>
          </cell>
          <cell r="BH56">
            <v>0.88980000000000004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>1458275044</v>
          </cell>
          <cell r="AJ57">
            <v>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20480677</v>
          </cell>
          <cell r="BD57">
            <v>0</v>
          </cell>
          <cell r="BE57">
            <v>0</v>
          </cell>
          <cell r="BF57">
            <v>16518710</v>
          </cell>
          <cell r="BG57">
            <v>18564718</v>
          </cell>
          <cell r="BH57">
            <v>0.88980000000000004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>1458267710</v>
          </cell>
          <cell r="AJ58">
            <v>7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20480677</v>
          </cell>
          <cell r="BD58">
            <v>0</v>
          </cell>
          <cell r="BE58">
            <v>0</v>
          </cell>
          <cell r="BF58">
            <v>16518710</v>
          </cell>
          <cell r="BG58">
            <v>18564718</v>
          </cell>
          <cell r="BH58">
            <v>0.88980000000000004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>1458267736</v>
          </cell>
          <cell r="AJ59">
            <v>7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20480677</v>
          </cell>
          <cell r="BD59">
            <v>0</v>
          </cell>
          <cell r="BE59">
            <v>0</v>
          </cell>
          <cell r="BF59">
            <v>16518710</v>
          </cell>
          <cell r="BG59">
            <v>18564718</v>
          </cell>
          <cell r="BH59">
            <v>0.88980000000000004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>1458267082</v>
          </cell>
          <cell r="AJ60">
            <v>7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20480677</v>
          </cell>
          <cell r="BD60">
            <v>0</v>
          </cell>
          <cell r="BE60">
            <v>0</v>
          </cell>
          <cell r="BF60">
            <v>16518710</v>
          </cell>
          <cell r="BG60">
            <v>18564718</v>
          </cell>
          <cell r="BH60">
            <v>0.88980000000000004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>1458275051</v>
          </cell>
          <cell r="AJ61">
            <v>7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20480677</v>
          </cell>
          <cell r="BD61">
            <v>0</v>
          </cell>
          <cell r="BE61">
            <v>0</v>
          </cell>
          <cell r="BF61">
            <v>16518710</v>
          </cell>
          <cell r="BG61">
            <v>18564718</v>
          </cell>
          <cell r="BH61">
            <v>0.88980000000000004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>1458267090</v>
          </cell>
          <cell r="AJ62">
            <v>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20480677</v>
          </cell>
          <cell r="BD62">
            <v>0</v>
          </cell>
          <cell r="BE62">
            <v>0</v>
          </cell>
          <cell r="BF62">
            <v>16518710</v>
          </cell>
          <cell r="BG62">
            <v>18564718</v>
          </cell>
          <cell r="BH62">
            <v>0.88980000000000004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>1458264907</v>
          </cell>
          <cell r="AJ63">
            <v>7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20480677</v>
          </cell>
          <cell r="BD63">
            <v>0</v>
          </cell>
          <cell r="BE63">
            <v>0</v>
          </cell>
          <cell r="BF63">
            <v>16518710</v>
          </cell>
          <cell r="BG63">
            <v>18564718</v>
          </cell>
          <cell r="BH63">
            <v>0.88980000000000004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>1458267843</v>
          </cell>
          <cell r="AJ64">
            <v>7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20480677</v>
          </cell>
          <cell r="BD64">
            <v>0</v>
          </cell>
          <cell r="BE64">
            <v>0</v>
          </cell>
          <cell r="BF64">
            <v>16518710</v>
          </cell>
          <cell r="BG64">
            <v>18564718</v>
          </cell>
          <cell r="BH64">
            <v>0.88980000000000004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>1458267850</v>
          </cell>
          <cell r="AJ65">
            <v>7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20480677</v>
          </cell>
          <cell r="BD65">
            <v>0</v>
          </cell>
          <cell r="BE65">
            <v>0</v>
          </cell>
          <cell r="BF65">
            <v>16518710</v>
          </cell>
          <cell r="BG65">
            <v>18564718</v>
          </cell>
          <cell r="BH65">
            <v>0.88980000000000004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>1458275069</v>
          </cell>
          <cell r="AJ66">
            <v>7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20480677</v>
          </cell>
          <cell r="BD66">
            <v>0</v>
          </cell>
          <cell r="BE66">
            <v>0</v>
          </cell>
          <cell r="BF66">
            <v>16518710</v>
          </cell>
          <cell r="BG66">
            <v>18564718</v>
          </cell>
          <cell r="BH66">
            <v>0.88980000000000004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>1458273890</v>
          </cell>
          <cell r="AJ67">
            <v>7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20480677</v>
          </cell>
          <cell r="BD67">
            <v>0</v>
          </cell>
          <cell r="BE67">
            <v>0</v>
          </cell>
          <cell r="BF67">
            <v>16518710</v>
          </cell>
          <cell r="BG67">
            <v>18564718</v>
          </cell>
          <cell r="BH67">
            <v>0.88980000000000004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>1458267959</v>
          </cell>
          <cell r="AJ68">
            <v>7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20480677</v>
          </cell>
          <cell r="BD68">
            <v>0</v>
          </cell>
          <cell r="BE68">
            <v>0</v>
          </cell>
          <cell r="BF68">
            <v>16518710</v>
          </cell>
          <cell r="BG68">
            <v>18564718</v>
          </cell>
          <cell r="BH68">
            <v>0.88980000000000004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>1458267694</v>
          </cell>
          <cell r="AJ69">
            <v>7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20480677</v>
          </cell>
          <cell r="BD69">
            <v>0</v>
          </cell>
          <cell r="BE69">
            <v>0</v>
          </cell>
          <cell r="BF69">
            <v>16518710</v>
          </cell>
          <cell r="BG69">
            <v>18564718</v>
          </cell>
          <cell r="BH69">
            <v>0.88980000000000004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>1455168338</v>
          </cell>
          <cell r="AJ70">
            <v>7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6577225</v>
          </cell>
          <cell r="BD70">
            <v>0</v>
          </cell>
          <cell r="BE70">
            <v>0</v>
          </cell>
          <cell r="BF70">
            <v>5544653</v>
          </cell>
          <cell r="BG70">
            <v>5661978</v>
          </cell>
          <cell r="BH70">
            <v>0.97929999999999995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>1455168098</v>
          </cell>
          <cell r="AJ71">
            <v>7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6577225</v>
          </cell>
          <cell r="BD71">
            <v>0</v>
          </cell>
          <cell r="BE71">
            <v>0</v>
          </cell>
          <cell r="BF71">
            <v>5544653</v>
          </cell>
          <cell r="BG71">
            <v>5661978</v>
          </cell>
          <cell r="BH71">
            <v>0.97929999999999995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>1455173551</v>
          </cell>
          <cell r="AJ72">
            <v>7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6577225</v>
          </cell>
          <cell r="BD72">
            <v>0</v>
          </cell>
          <cell r="BE72">
            <v>0</v>
          </cell>
          <cell r="BF72">
            <v>5544653</v>
          </cell>
          <cell r="BG72">
            <v>5661978</v>
          </cell>
          <cell r="BH72">
            <v>0.97929999999999995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>1455168361</v>
          </cell>
          <cell r="AJ73">
            <v>7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6577225</v>
          </cell>
          <cell r="BD73">
            <v>0</v>
          </cell>
          <cell r="BE73">
            <v>0</v>
          </cell>
          <cell r="BF73">
            <v>5544653</v>
          </cell>
          <cell r="BG73">
            <v>5661978</v>
          </cell>
          <cell r="BH73">
            <v>0.97929999999999995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>1455168296</v>
          </cell>
          <cell r="AJ74">
            <v>7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6577225</v>
          </cell>
          <cell r="BD74">
            <v>0</v>
          </cell>
          <cell r="BE74">
            <v>0</v>
          </cell>
          <cell r="BF74">
            <v>5544653</v>
          </cell>
          <cell r="BG74">
            <v>5661978</v>
          </cell>
          <cell r="BH74">
            <v>0.97929999999999995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>1455073551</v>
          </cell>
          <cell r="AJ75">
            <v>7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4075160</v>
          </cell>
          <cell r="BD75">
            <v>0</v>
          </cell>
          <cell r="BE75">
            <v>0</v>
          </cell>
          <cell r="BF75">
            <v>3209605</v>
          </cell>
          <cell r="BG75">
            <v>3321300</v>
          </cell>
          <cell r="BH75">
            <v>0.96640000000000004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>1455068338</v>
          </cell>
          <cell r="AJ76">
            <v>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4075160</v>
          </cell>
          <cell r="BD76">
            <v>0</v>
          </cell>
          <cell r="BE76">
            <v>0</v>
          </cell>
          <cell r="BF76">
            <v>3209605</v>
          </cell>
          <cell r="BG76">
            <v>3321300</v>
          </cell>
          <cell r="BH76">
            <v>0.96640000000000004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>1455068098</v>
          </cell>
          <cell r="AJ77">
            <v>7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4075160</v>
          </cell>
          <cell r="BD77">
            <v>0</v>
          </cell>
          <cell r="BE77">
            <v>0</v>
          </cell>
          <cell r="BF77">
            <v>3209605</v>
          </cell>
          <cell r="BG77">
            <v>3321300</v>
          </cell>
          <cell r="BH77">
            <v>0.96640000000000004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>1455068106</v>
          </cell>
          <cell r="AJ78">
            <v>7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4075160</v>
          </cell>
          <cell r="BD78">
            <v>0</v>
          </cell>
          <cell r="BE78">
            <v>0</v>
          </cell>
          <cell r="BF78">
            <v>3209605</v>
          </cell>
          <cell r="BG78">
            <v>3321300</v>
          </cell>
          <cell r="BH78">
            <v>0.96640000000000004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>1292369674</v>
          </cell>
          <cell r="AJ79">
            <v>7</v>
          </cell>
          <cell r="AK79">
            <v>1</v>
          </cell>
          <cell r="AL79">
            <v>10150.69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>1292369047</v>
          </cell>
          <cell r="AJ80">
            <v>7</v>
          </cell>
          <cell r="AK80">
            <v>1</v>
          </cell>
          <cell r="AL80">
            <v>14515.08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>1292369666</v>
          </cell>
          <cell r="AJ81">
            <v>7</v>
          </cell>
          <cell r="AK81">
            <v>0</v>
          </cell>
          <cell r="AL81">
            <v>6919.92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>1292369641</v>
          </cell>
          <cell r="AJ82">
            <v>7</v>
          </cell>
          <cell r="AK82">
            <v>1</v>
          </cell>
          <cell r="AL82">
            <v>15228.58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>1292369609</v>
          </cell>
          <cell r="AJ83">
            <v>7</v>
          </cell>
          <cell r="AK83">
            <v>1</v>
          </cell>
          <cell r="AL83">
            <v>17192.86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>1292369583</v>
          </cell>
          <cell r="AJ84">
            <v>7</v>
          </cell>
          <cell r="AK84">
            <v>0</v>
          </cell>
          <cell r="AL84">
            <v>6037.99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>1292373387</v>
          </cell>
          <cell r="AJ85">
            <v>7</v>
          </cell>
          <cell r="AK85">
            <v>0</v>
          </cell>
          <cell r="AL85">
            <v>4682.38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>1292369534</v>
          </cell>
          <cell r="AJ86">
            <v>7</v>
          </cell>
          <cell r="AK86">
            <v>1</v>
          </cell>
          <cell r="AL86">
            <v>13459.33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>1292368940</v>
          </cell>
          <cell r="AJ87">
            <v>7</v>
          </cell>
          <cell r="AK87">
            <v>1</v>
          </cell>
          <cell r="AL87">
            <v>12865.76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>1292369468</v>
          </cell>
          <cell r="AJ88">
            <v>7</v>
          </cell>
          <cell r="AK88">
            <v>1</v>
          </cell>
          <cell r="AL88">
            <v>11316.15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>1292369427</v>
          </cell>
          <cell r="AJ89">
            <v>7</v>
          </cell>
          <cell r="AK89">
            <v>0</v>
          </cell>
          <cell r="AL89">
            <v>4897.8999999999996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>1292369401</v>
          </cell>
          <cell r="AJ90">
            <v>7</v>
          </cell>
          <cell r="AK90">
            <v>1</v>
          </cell>
          <cell r="AL90">
            <v>10185.43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>1455269369</v>
          </cell>
          <cell r="AJ91">
            <v>7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198480</v>
          </cell>
          <cell r="BD91">
            <v>0</v>
          </cell>
          <cell r="BE91">
            <v>0</v>
          </cell>
          <cell r="BF91">
            <v>156743</v>
          </cell>
          <cell r="BG91">
            <v>185480</v>
          </cell>
          <cell r="BH91">
            <v>0.84509999999999996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>1455269666</v>
          </cell>
          <cell r="AJ92">
            <v>7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198480</v>
          </cell>
          <cell r="BD92">
            <v>0</v>
          </cell>
          <cell r="BE92">
            <v>0</v>
          </cell>
          <cell r="BF92">
            <v>156743</v>
          </cell>
          <cell r="BG92">
            <v>185480</v>
          </cell>
          <cell r="BH92">
            <v>0.84509999999999996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>1455269450</v>
          </cell>
          <cell r="AJ93">
            <v>7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198480</v>
          </cell>
          <cell r="BD93">
            <v>0</v>
          </cell>
          <cell r="BE93">
            <v>0</v>
          </cell>
          <cell r="BF93">
            <v>156743</v>
          </cell>
          <cell r="BG93">
            <v>185480</v>
          </cell>
          <cell r="BH93">
            <v>0.84509999999999996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>1455269435</v>
          </cell>
          <cell r="AJ94">
            <v>7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198480</v>
          </cell>
          <cell r="BD94">
            <v>0</v>
          </cell>
          <cell r="BE94">
            <v>0</v>
          </cell>
          <cell r="BF94">
            <v>156743</v>
          </cell>
          <cell r="BG94">
            <v>185480</v>
          </cell>
          <cell r="BH94">
            <v>0.84509999999999996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>1454570243</v>
          </cell>
          <cell r="AJ95">
            <v>7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1767406</v>
          </cell>
          <cell r="BD95">
            <v>0</v>
          </cell>
          <cell r="BE95">
            <v>0</v>
          </cell>
          <cell r="BF95">
            <v>1234518</v>
          </cell>
          <cell r="BG95">
            <v>1481014</v>
          </cell>
          <cell r="BH95">
            <v>0.83360000000000001</v>
          </cell>
          <cell r="BI95">
            <v>0</v>
          </cell>
          <cell r="BJ95">
            <v>0</v>
          </cell>
          <cell r="BK95">
            <v>15367</v>
          </cell>
        </row>
        <row r="96">
          <cell r="AI96" t="str">
            <v>1454570334</v>
          </cell>
          <cell r="AJ96">
            <v>7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1767406</v>
          </cell>
          <cell r="BD96">
            <v>0</v>
          </cell>
          <cell r="BE96">
            <v>0</v>
          </cell>
          <cell r="BF96">
            <v>1234518</v>
          </cell>
          <cell r="BG96">
            <v>1481014</v>
          </cell>
          <cell r="BH96">
            <v>0.83360000000000001</v>
          </cell>
          <cell r="BI96">
            <v>0</v>
          </cell>
          <cell r="BJ96">
            <v>0</v>
          </cell>
          <cell r="BK96">
            <v>15367</v>
          </cell>
        </row>
        <row r="97">
          <cell r="AI97" t="str">
            <v>1454570326</v>
          </cell>
          <cell r="AJ97">
            <v>7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1767406</v>
          </cell>
          <cell r="BD97">
            <v>0</v>
          </cell>
          <cell r="BE97">
            <v>0</v>
          </cell>
          <cell r="BF97">
            <v>1234518</v>
          </cell>
          <cell r="BG97">
            <v>1481014</v>
          </cell>
          <cell r="BH97">
            <v>0.83360000000000001</v>
          </cell>
          <cell r="BI97">
            <v>0</v>
          </cell>
          <cell r="BJ97">
            <v>0</v>
          </cell>
          <cell r="BK97">
            <v>15367</v>
          </cell>
        </row>
        <row r="98">
          <cell r="AI98" t="str">
            <v>1454570359</v>
          </cell>
          <cell r="AJ98">
            <v>7</v>
          </cell>
          <cell r="AK98">
            <v>1</v>
          </cell>
          <cell r="AL98">
            <v>9401.75</v>
          </cell>
          <cell r="AM98">
            <v>0</v>
          </cell>
          <cell r="AN98">
            <v>1</v>
          </cell>
          <cell r="AO98">
            <v>1</v>
          </cell>
          <cell r="AP98">
            <v>0</v>
          </cell>
          <cell r="AQ98">
            <v>2</v>
          </cell>
          <cell r="AR98">
            <v>18804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>
            <v>0</v>
          </cell>
          <cell r="AY98">
            <v>7571</v>
          </cell>
          <cell r="AZ98">
            <v>7796</v>
          </cell>
          <cell r="BA98">
            <v>0</v>
          </cell>
          <cell r="BB98">
            <v>15367</v>
          </cell>
          <cell r="BC98">
            <v>1767406</v>
          </cell>
          <cell r="BD98">
            <v>146</v>
          </cell>
          <cell r="BE98">
            <v>12105.520547945205</v>
          </cell>
          <cell r="BF98">
            <v>1234518</v>
          </cell>
          <cell r="BG98">
            <v>1481014</v>
          </cell>
          <cell r="BH98">
            <v>0.83360000000000001</v>
          </cell>
          <cell r="BI98">
            <v>20182.323857534248</v>
          </cell>
          <cell r="BJ98">
            <v>15367</v>
          </cell>
          <cell r="BK98">
            <v>15367</v>
          </cell>
        </row>
        <row r="99">
          <cell r="AI99" t="str">
            <v>1454570417</v>
          </cell>
          <cell r="AJ99">
            <v>7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1767406</v>
          </cell>
          <cell r="BD99">
            <v>0</v>
          </cell>
          <cell r="BE99">
            <v>0</v>
          </cell>
          <cell r="BF99">
            <v>1234518</v>
          </cell>
          <cell r="BG99">
            <v>1481014</v>
          </cell>
          <cell r="BH99">
            <v>0.83360000000000001</v>
          </cell>
          <cell r="BI99">
            <v>0</v>
          </cell>
          <cell r="BJ99">
            <v>0</v>
          </cell>
          <cell r="BK99">
            <v>15367</v>
          </cell>
        </row>
        <row r="100">
          <cell r="AI100" t="str">
            <v>1454570425</v>
          </cell>
          <cell r="AJ100">
            <v>7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1767406</v>
          </cell>
          <cell r="BD100">
            <v>0</v>
          </cell>
          <cell r="BE100">
            <v>0</v>
          </cell>
          <cell r="BF100">
            <v>1234518</v>
          </cell>
          <cell r="BG100">
            <v>1481014</v>
          </cell>
          <cell r="BH100">
            <v>0.83360000000000001</v>
          </cell>
          <cell r="BI100">
            <v>0</v>
          </cell>
          <cell r="BJ100">
            <v>0</v>
          </cell>
          <cell r="BK100">
            <v>15367</v>
          </cell>
        </row>
        <row r="101">
          <cell r="AI101" t="str">
            <v>1454576455</v>
          </cell>
          <cell r="AJ101">
            <v>7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1767406</v>
          </cell>
          <cell r="BD101">
            <v>0</v>
          </cell>
          <cell r="BE101">
            <v>0</v>
          </cell>
          <cell r="BF101">
            <v>1234518</v>
          </cell>
          <cell r="BG101">
            <v>1481014</v>
          </cell>
          <cell r="BH101">
            <v>0.83360000000000001</v>
          </cell>
          <cell r="BI101">
            <v>0</v>
          </cell>
          <cell r="BJ101">
            <v>0</v>
          </cell>
          <cell r="BK101">
            <v>15367</v>
          </cell>
        </row>
        <row r="102">
          <cell r="AI102" t="str">
            <v>1454570458</v>
          </cell>
          <cell r="AJ102">
            <v>7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1767406</v>
          </cell>
          <cell r="BD102">
            <v>0</v>
          </cell>
          <cell r="BE102">
            <v>0</v>
          </cell>
          <cell r="BF102">
            <v>1234518</v>
          </cell>
          <cell r="BG102">
            <v>1481014</v>
          </cell>
          <cell r="BH102">
            <v>0.83360000000000001</v>
          </cell>
          <cell r="BI102">
            <v>0</v>
          </cell>
          <cell r="BJ102">
            <v>0</v>
          </cell>
          <cell r="BK102">
            <v>15367</v>
          </cell>
        </row>
        <row r="103">
          <cell r="AI103" t="str">
            <v>1454570466</v>
          </cell>
          <cell r="AJ103">
            <v>7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1767406</v>
          </cell>
          <cell r="BD103">
            <v>0</v>
          </cell>
          <cell r="BE103">
            <v>0</v>
          </cell>
          <cell r="BF103">
            <v>1234518</v>
          </cell>
          <cell r="BG103">
            <v>1481014</v>
          </cell>
          <cell r="BH103">
            <v>0.83360000000000001</v>
          </cell>
          <cell r="BI103">
            <v>0</v>
          </cell>
          <cell r="BJ103">
            <v>0</v>
          </cell>
          <cell r="BK103">
            <v>15367</v>
          </cell>
        </row>
        <row r="104">
          <cell r="AI104" t="str">
            <v>1454570482</v>
          </cell>
          <cell r="AJ104">
            <v>7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1767406</v>
          </cell>
          <cell r="BD104">
            <v>0</v>
          </cell>
          <cell r="BE104">
            <v>0</v>
          </cell>
          <cell r="BF104">
            <v>1234518</v>
          </cell>
          <cell r="BG104">
            <v>1481014</v>
          </cell>
          <cell r="BH104">
            <v>0.83360000000000001</v>
          </cell>
          <cell r="BI104">
            <v>0</v>
          </cell>
          <cell r="BJ104">
            <v>0</v>
          </cell>
          <cell r="BK104">
            <v>15367</v>
          </cell>
        </row>
        <row r="105">
          <cell r="AI105" t="str">
            <v>1454570516</v>
          </cell>
          <cell r="AJ105">
            <v>7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1767406</v>
          </cell>
          <cell r="BD105">
            <v>0</v>
          </cell>
          <cell r="BE105">
            <v>0</v>
          </cell>
          <cell r="BF105">
            <v>1234518</v>
          </cell>
          <cell r="BG105">
            <v>1481014</v>
          </cell>
          <cell r="BH105">
            <v>0.83360000000000001</v>
          </cell>
          <cell r="BI105">
            <v>0</v>
          </cell>
          <cell r="BJ105">
            <v>0</v>
          </cell>
          <cell r="BK105">
            <v>15367</v>
          </cell>
        </row>
        <row r="106">
          <cell r="AI106" t="str">
            <v>1454570508</v>
          </cell>
          <cell r="AJ106">
            <v>7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1767406</v>
          </cell>
          <cell r="BD106">
            <v>0</v>
          </cell>
          <cell r="BE106">
            <v>0</v>
          </cell>
          <cell r="BF106">
            <v>1234518</v>
          </cell>
          <cell r="BG106">
            <v>1481014</v>
          </cell>
          <cell r="BH106">
            <v>0.83360000000000001</v>
          </cell>
          <cell r="BI106">
            <v>0</v>
          </cell>
          <cell r="BJ106">
            <v>0</v>
          </cell>
          <cell r="BK106">
            <v>15367</v>
          </cell>
        </row>
        <row r="107">
          <cell r="AI107" t="str">
            <v>1454570250</v>
          </cell>
          <cell r="AJ107">
            <v>7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1767406</v>
          </cell>
          <cell r="BD107">
            <v>0</v>
          </cell>
          <cell r="BE107">
            <v>0</v>
          </cell>
          <cell r="BF107">
            <v>1234518</v>
          </cell>
          <cell r="BG107">
            <v>1481014</v>
          </cell>
          <cell r="BH107">
            <v>0.83360000000000001</v>
          </cell>
          <cell r="BI107">
            <v>0</v>
          </cell>
          <cell r="BJ107">
            <v>0</v>
          </cell>
          <cell r="BK107">
            <v>15367</v>
          </cell>
        </row>
        <row r="108">
          <cell r="AI108" t="str">
            <v>1454872710</v>
          </cell>
          <cell r="AJ108">
            <v>1</v>
          </cell>
          <cell r="AK108">
            <v>1</v>
          </cell>
          <cell r="AL108">
            <v>2921.7</v>
          </cell>
          <cell r="AM108">
            <v>0</v>
          </cell>
          <cell r="AN108">
            <v>0</v>
          </cell>
          <cell r="AO108">
            <v>0</v>
          </cell>
          <cell r="AP108">
            <v>27.9</v>
          </cell>
          <cell r="AQ108">
            <v>27.9</v>
          </cell>
          <cell r="AR108">
            <v>81515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>
            <v>0</v>
          </cell>
          <cell r="AY108">
            <v>0</v>
          </cell>
          <cell r="AZ108">
            <v>0</v>
          </cell>
          <cell r="BA108">
            <v>259358.4</v>
          </cell>
          <cell r="BB108">
            <v>259358</v>
          </cell>
          <cell r="BC108">
            <v>423523</v>
          </cell>
          <cell r="BD108">
            <v>37.700000000000003</v>
          </cell>
          <cell r="BE108">
            <v>11234.031830238726</v>
          </cell>
          <cell r="BF108">
            <v>349441</v>
          </cell>
          <cell r="BG108">
            <v>423523</v>
          </cell>
          <cell r="BH108">
            <v>0.82509999999999994</v>
          </cell>
          <cell r="BI108">
            <v>258610.67060132622</v>
          </cell>
          <cell r="BJ108">
            <v>81515</v>
          </cell>
          <cell r="BK108">
            <v>105923</v>
          </cell>
        </row>
        <row r="109">
          <cell r="AI109" t="str">
            <v>1454872678</v>
          </cell>
          <cell r="AJ109">
            <v>1</v>
          </cell>
          <cell r="AK109">
            <v>1</v>
          </cell>
          <cell r="AL109">
            <v>3744.81</v>
          </cell>
          <cell r="AM109">
            <v>0</v>
          </cell>
          <cell r="AN109">
            <v>0</v>
          </cell>
          <cell r="AO109">
            <v>0</v>
          </cell>
          <cell r="AP109">
            <v>3.77</v>
          </cell>
          <cell r="AQ109">
            <v>3.77</v>
          </cell>
          <cell r="AR109">
            <v>14118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>
            <v>0</v>
          </cell>
          <cell r="AY109">
            <v>0</v>
          </cell>
          <cell r="AZ109">
            <v>0</v>
          </cell>
          <cell r="BA109">
            <v>35045.919999999998</v>
          </cell>
          <cell r="BB109">
            <v>35046</v>
          </cell>
          <cell r="BC109">
            <v>423523</v>
          </cell>
          <cell r="BD109">
            <v>37.700000000000003</v>
          </cell>
          <cell r="BE109">
            <v>11234.031830238726</v>
          </cell>
          <cell r="BF109">
            <v>349441</v>
          </cell>
          <cell r="BG109">
            <v>423523</v>
          </cell>
          <cell r="BH109">
            <v>0.82509999999999994</v>
          </cell>
          <cell r="BI109">
            <v>34944.882729999998</v>
          </cell>
          <cell r="BJ109">
            <v>14118</v>
          </cell>
          <cell r="BK109">
            <v>105923</v>
          </cell>
        </row>
        <row r="110">
          <cell r="AI110" t="str">
            <v>1454872694</v>
          </cell>
          <cell r="AJ110">
            <v>1</v>
          </cell>
          <cell r="AK110">
            <v>1</v>
          </cell>
          <cell r="AL110">
            <v>1649.41</v>
          </cell>
          <cell r="AM110">
            <v>0</v>
          </cell>
          <cell r="AN110">
            <v>0</v>
          </cell>
          <cell r="AO110">
            <v>0</v>
          </cell>
          <cell r="AP110">
            <v>5.28</v>
          </cell>
          <cell r="AQ110">
            <v>5.28</v>
          </cell>
          <cell r="AR110">
            <v>8709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>
            <v>0</v>
          </cell>
          <cell r="AY110">
            <v>0</v>
          </cell>
          <cell r="AZ110">
            <v>0</v>
          </cell>
          <cell r="BA110">
            <v>49082.880000000005</v>
          </cell>
          <cell r="BB110">
            <v>49083</v>
          </cell>
          <cell r="BC110">
            <v>423523</v>
          </cell>
          <cell r="BD110">
            <v>37.700000000000003</v>
          </cell>
          <cell r="BE110">
            <v>11234.031830238726</v>
          </cell>
          <cell r="BF110">
            <v>349441</v>
          </cell>
          <cell r="BG110">
            <v>423523</v>
          </cell>
          <cell r="BH110">
            <v>0.82509999999999994</v>
          </cell>
          <cell r="BI110">
            <v>48941.374221326259</v>
          </cell>
          <cell r="BJ110">
            <v>8709</v>
          </cell>
          <cell r="BK110">
            <v>105923</v>
          </cell>
        </row>
        <row r="111">
          <cell r="AI111" t="str">
            <v>1454872702</v>
          </cell>
          <cell r="AJ111">
            <v>1</v>
          </cell>
          <cell r="AK111">
            <v>1</v>
          </cell>
          <cell r="AL111">
            <v>2107.88</v>
          </cell>
          <cell r="AM111">
            <v>0</v>
          </cell>
          <cell r="AN111">
            <v>0</v>
          </cell>
          <cell r="AO111">
            <v>0</v>
          </cell>
          <cell r="AP111">
            <v>0.75</v>
          </cell>
          <cell r="AQ111">
            <v>0.75</v>
          </cell>
          <cell r="AR111">
            <v>1581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>
            <v>0</v>
          </cell>
          <cell r="AY111">
            <v>0</v>
          </cell>
          <cell r="AZ111">
            <v>0</v>
          </cell>
          <cell r="BA111">
            <v>6972</v>
          </cell>
          <cell r="BB111">
            <v>6972</v>
          </cell>
          <cell r="BC111">
            <v>423523</v>
          </cell>
          <cell r="BD111">
            <v>37.700000000000003</v>
          </cell>
          <cell r="BE111">
            <v>11234.031830238726</v>
          </cell>
          <cell r="BF111">
            <v>349441</v>
          </cell>
          <cell r="BG111">
            <v>423523</v>
          </cell>
          <cell r="BH111">
            <v>0.82509999999999994</v>
          </cell>
          <cell r="BI111">
            <v>6951.8997473474792</v>
          </cell>
          <cell r="BJ111">
            <v>1581</v>
          </cell>
          <cell r="BK111">
            <v>105923</v>
          </cell>
        </row>
      </sheetData>
      <sheetData sheetId="8" refreshError="1"/>
      <sheetData sheetId="9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>
            <v>2</v>
          </cell>
          <cell r="I7" t="str">
            <v>D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>
            <v>0</v>
          </cell>
          <cell r="X7">
            <v>104.5</v>
          </cell>
          <cell r="Y7">
            <v>0</v>
          </cell>
          <cell r="Z7">
            <v>0</v>
          </cell>
          <cell r="AA7">
            <v>0</v>
          </cell>
          <cell r="AB7">
            <v>791170</v>
          </cell>
          <cell r="AC7">
            <v>0</v>
          </cell>
          <cell r="AD7">
            <v>0</v>
          </cell>
          <cell r="AE7">
            <v>791170</v>
          </cell>
          <cell r="AF7">
            <v>0.9</v>
          </cell>
          <cell r="AG7">
            <v>0.2</v>
          </cell>
          <cell r="AH7">
            <v>0</v>
          </cell>
          <cell r="AI7">
            <v>142411</v>
          </cell>
          <cell r="AJ7">
            <v>0</v>
          </cell>
          <cell r="AK7">
            <v>0</v>
          </cell>
          <cell r="AL7">
            <v>142411</v>
          </cell>
          <cell r="AM7">
            <v>0.77380000000000004</v>
          </cell>
          <cell r="AN7">
            <v>0.2238</v>
          </cell>
          <cell r="AO7">
            <v>0.5</v>
          </cell>
          <cell r="AP7">
            <v>0</v>
          </cell>
          <cell r="AQ7">
            <v>88531.922999999995</v>
          </cell>
          <cell r="AR7">
            <v>0</v>
          </cell>
          <cell r="AS7">
            <v>0</v>
          </cell>
          <cell r="AT7">
            <v>88531.922999999995</v>
          </cell>
          <cell r="AU7">
            <v>1022113</v>
          </cell>
          <cell r="AV7">
            <v>104.5</v>
          </cell>
          <cell r="AW7">
            <v>9780.9856459330149</v>
          </cell>
          <cell r="AX7">
            <v>10245.219999999999</v>
          </cell>
          <cell r="AY7">
            <v>-464.23435406698445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>
            <v>2</v>
          </cell>
          <cell r="I8" t="str">
            <v>D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>
            <v>0</v>
          </cell>
          <cell r="X8">
            <v>0</v>
          </cell>
          <cell r="Y8">
            <v>0</v>
          </cell>
          <cell r="Z8">
            <v>63</v>
          </cell>
          <cell r="AA8">
            <v>0</v>
          </cell>
          <cell r="AB8">
            <v>0</v>
          </cell>
          <cell r="AC8">
            <v>0</v>
          </cell>
          <cell r="AD8">
            <v>583947</v>
          </cell>
          <cell r="AE8">
            <v>583947</v>
          </cell>
          <cell r="AF8">
            <v>0.5857</v>
          </cell>
          <cell r="AG8">
            <v>0.2</v>
          </cell>
          <cell r="AH8">
            <v>0</v>
          </cell>
          <cell r="AI8">
            <v>0</v>
          </cell>
          <cell r="AJ8">
            <v>0</v>
          </cell>
          <cell r="AK8">
            <v>68404</v>
          </cell>
          <cell r="AL8">
            <v>68404</v>
          </cell>
          <cell r="AM8">
            <v>0.5857</v>
          </cell>
          <cell r="AN8">
            <v>3.5699999999999954E-2</v>
          </cell>
          <cell r="AO8">
            <v>0.5</v>
          </cell>
          <cell r="AP8">
            <v>0</v>
          </cell>
          <cell r="AQ8">
            <v>0</v>
          </cell>
          <cell r="AR8">
            <v>0</v>
          </cell>
          <cell r="AS8">
            <v>10423</v>
          </cell>
          <cell r="AT8">
            <v>10423</v>
          </cell>
          <cell r="AU8">
            <v>662774</v>
          </cell>
          <cell r="AV8">
            <v>63</v>
          </cell>
          <cell r="AW8">
            <v>10520.222222222223</v>
          </cell>
          <cell r="AX8">
            <v>9433.86</v>
          </cell>
          <cell r="AY8">
            <v>1086.362222222222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>
            <v>3</v>
          </cell>
          <cell r="I9" t="str">
            <v>D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>
            <v>0</v>
          </cell>
          <cell r="X9">
            <v>12.45</v>
          </cell>
          <cell r="Y9">
            <v>24.9</v>
          </cell>
          <cell r="Z9">
            <v>95.45</v>
          </cell>
          <cell r="AA9">
            <v>0</v>
          </cell>
          <cell r="AB9">
            <v>94259</v>
          </cell>
          <cell r="AC9">
            <v>194120</v>
          </cell>
          <cell r="AD9">
            <v>884726</v>
          </cell>
          <cell r="AE9">
            <v>1173105</v>
          </cell>
          <cell r="AF9">
            <v>0.60150000000000003</v>
          </cell>
          <cell r="AG9">
            <v>0.2</v>
          </cell>
          <cell r="AH9">
            <v>0</v>
          </cell>
          <cell r="AI9">
            <v>11339</v>
          </cell>
          <cell r="AJ9">
            <v>23353</v>
          </cell>
          <cell r="AK9">
            <v>106433</v>
          </cell>
          <cell r="AL9">
            <v>141125</v>
          </cell>
          <cell r="AM9">
            <v>0.46660000000000001</v>
          </cell>
          <cell r="AN9">
            <v>0</v>
          </cell>
          <cell r="AO9">
            <v>0.5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1314230</v>
          </cell>
          <cell r="AV9">
            <v>132.80000000000001</v>
          </cell>
          <cell r="AW9">
            <v>9896.3102409638541</v>
          </cell>
          <cell r="AX9">
            <v>8633.6200000000008</v>
          </cell>
          <cell r="AY9">
            <v>1262.6902409638533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>
            <v>2</v>
          </cell>
          <cell r="I10" t="str">
            <v>D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>
            <v>0</v>
          </cell>
          <cell r="X10">
            <v>0</v>
          </cell>
          <cell r="Y10">
            <v>94.05</v>
          </cell>
          <cell r="Z10">
            <v>0</v>
          </cell>
          <cell r="AA10">
            <v>0</v>
          </cell>
          <cell r="AB10">
            <v>0</v>
          </cell>
          <cell r="AC10">
            <v>733214</v>
          </cell>
          <cell r="AD10">
            <v>0</v>
          </cell>
          <cell r="AE10">
            <v>733214</v>
          </cell>
          <cell r="AF10">
            <v>0.84850000000000003</v>
          </cell>
          <cell r="AG10">
            <v>0.2</v>
          </cell>
          <cell r="AH10">
            <v>0</v>
          </cell>
          <cell r="AI10">
            <v>0</v>
          </cell>
          <cell r="AJ10">
            <v>124426</v>
          </cell>
          <cell r="AK10">
            <v>0</v>
          </cell>
          <cell r="AL10">
            <v>124426</v>
          </cell>
          <cell r="AM10">
            <v>0.7409</v>
          </cell>
          <cell r="AN10">
            <v>0.19089999999999996</v>
          </cell>
          <cell r="AO10">
            <v>0.5</v>
          </cell>
          <cell r="AP10">
            <v>0</v>
          </cell>
          <cell r="AQ10">
            <v>0</v>
          </cell>
          <cell r="AR10">
            <v>69985</v>
          </cell>
          <cell r="AS10">
            <v>0</v>
          </cell>
          <cell r="AT10">
            <v>69985</v>
          </cell>
          <cell r="AU10">
            <v>927625</v>
          </cell>
          <cell r="AV10">
            <v>94.05</v>
          </cell>
          <cell r="AW10">
            <v>9863.1047315257838</v>
          </cell>
          <cell r="AX10">
            <v>9819.36</v>
          </cell>
          <cell r="AY10">
            <v>43.744731525783209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>
            <v>3</v>
          </cell>
          <cell r="I11" t="str">
            <v>D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>
            <v>362.7</v>
          </cell>
          <cell r="X11">
            <v>50.22</v>
          </cell>
          <cell r="Y11">
            <v>0</v>
          </cell>
          <cell r="Z11">
            <v>0</v>
          </cell>
          <cell r="AA11">
            <v>2986835</v>
          </cell>
          <cell r="AB11">
            <v>380216</v>
          </cell>
          <cell r="AC11">
            <v>0</v>
          </cell>
          <cell r="AD11">
            <v>0</v>
          </cell>
          <cell r="AE11">
            <v>3367051</v>
          </cell>
          <cell r="AF11">
            <v>0.71689999999999998</v>
          </cell>
          <cell r="AG11">
            <v>0.2</v>
          </cell>
          <cell r="AH11">
            <v>428252.4</v>
          </cell>
          <cell r="AI11">
            <v>54515</v>
          </cell>
          <cell r="AJ11">
            <v>0</v>
          </cell>
          <cell r="AK11">
            <v>0</v>
          </cell>
          <cell r="AL11">
            <v>482767.4</v>
          </cell>
          <cell r="AM11">
            <v>0.71689999999999998</v>
          </cell>
          <cell r="AN11">
            <v>0.16689999999999994</v>
          </cell>
          <cell r="AO11">
            <v>0.5</v>
          </cell>
          <cell r="AP11">
            <v>249251</v>
          </cell>
          <cell r="AQ11">
            <v>31729.025199999989</v>
          </cell>
          <cell r="AR11">
            <v>0</v>
          </cell>
          <cell r="AS11">
            <v>0</v>
          </cell>
          <cell r="AT11">
            <v>280980.02519999997</v>
          </cell>
          <cell r="AU11">
            <v>4130798</v>
          </cell>
          <cell r="AV11">
            <v>412.91999999999996</v>
          </cell>
          <cell r="AW11">
            <v>10003.869999031291</v>
          </cell>
          <cell r="AX11">
            <v>9595.64</v>
          </cell>
          <cell r="AY11">
            <v>408.2299990312913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>
            <v>3</v>
          </cell>
          <cell r="I12" t="str">
            <v>D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>
            <v>129.01</v>
          </cell>
          <cell r="X12">
            <v>0</v>
          </cell>
          <cell r="Y12">
            <v>0</v>
          </cell>
          <cell r="Z12">
            <v>0</v>
          </cell>
          <cell r="AA12">
            <v>1062397</v>
          </cell>
          <cell r="AB12">
            <v>0</v>
          </cell>
          <cell r="AC12">
            <v>0</v>
          </cell>
          <cell r="AD12">
            <v>0</v>
          </cell>
          <cell r="AE12">
            <v>1062397</v>
          </cell>
          <cell r="AF12">
            <v>0.82709999999999995</v>
          </cell>
          <cell r="AG12">
            <v>0.2</v>
          </cell>
          <cell r="AH12">
            <v>175742</v>
          </cell>
          <cell r="AI12">
            <v>0</v>
          </cell>
          <cell r="AJ12">
            <v>0</v>
          </cell>
          <cell r="AK12">
            <v>0</v>
          </cell>
          <cell r="AL12">
            <v>175742</v>
          </cell>
          <cell r="AM12">
            <v>0.7409</v>
          </cell>
          <cell r="AN12">
            <v>0.19089999999999996</v>
          </cell>
          <cell r="AO12">
            <v>0.5</v>
          </cell>
          <cell r="AP12">
            <v>101406</v>
          </cell>
          <cell r="AQ12">
            <v>0</v>
          </cell>
          <cell r="AR12">
            <v>0</v>
          </cell>
          <cell r="AS12">
            <v>0</v>
          </cell>
          <cell r="AT12">
            <v>101406</v>
          </cell>
          <cell r="AU12">
            <v>1339545</v>
          </cell>
          <cell r="AV12">
            <v>129.01</v>
          </cell>
          <cell r="AW12">
            <v>10383.264863188901</v>
          </cell>
          <cell r="AX12">
            <v>9819.36</v>
          </cell>
          <cell r="AY12">
            <v>563.90486318889998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>
            <v>7</v>
          </cell>
          <cell r="I13" t="str">
            <v>D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>
            <v>114</v>
          </cell>
          <cell r="X13">
            <v>106</v>
          </cell>
          <cell r="Y13">
            <v>76</v>
          </cell>
          <cell r="Z13">
            <v>104</v>
          </cell>
          <cell r="AA13">
            <v>938790</v>
          </cell>
          <cell r="AB13">
            <v>802526</v>
          </cell>
          <cell r="AC13">
            <v>592496</v>
          </cell>
          <cell r="AD13">
            <v>963976</v>
          </cell>
          <cell r="AE13">
            <v>3297788</v>
          </cell>
          <cell r="AF13">
            <v>0.67</v>
          </cell>
          <cell r="AG13">
            <v>0.2</v>
          </cell>
          <cell r="AH13">
            <v>125798</v>
          </cell>
          <cell r="AI13">
            <v>107538</v>
          </cell>
          <cell r="AJ13">
            <v>79394</v>
          </cell>
          <cell r="AK13">
            <v>129173</v>
          </cell>
          <cell r="AL13">
            <v>441903</v>
          </cell>
          <cell r="AM13">
            <v>0.67</v>
          </cell>
          <cell r="AN13">
            <v>0.12</v>
          </cell>
          <cell r="AO13">
            <v>0.5</v>
          </cell>
          <cell r="AP13">
            <v>56327</v>
          </cell>
          <cell r="AQ13">
            <v>48151.56</v>
          </cell>
          <cell r="AR13">
            <v>35550</v>
          </cell>
          <cell r="AS13">
            <v>57839</v>
          </cell>
          <cell r="AT13">
            <v>197867.56</v>
          </cell>
          <cell r="AU13">
            <v>3937559</v>
          </cell>
          <cell r="AV13">
            <v>400</v>
          </cell>
          <cell r="AW13">
            <v>9843.8974999999991</v>
          </cell>
          <cell r="AX13">
            <v>19589.05</v>
          </cell>
          <cell r="AY13">
            <v>-9745.1525000000001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>
            <v>3</v>
          </cell>
          <cell r="I14" t="str">
            <v>D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>
            <v>110.54</v>
          </cell>
          <cell r="X14">
            <v>92.65</v>
          </cell>
          <cell r="Y14">
            <v>81.81</v>
          </cell>
          <cell r="Z14">
            <v>157.18</v>
          </cell>
          <cell r="AA14">
            <v>910297</v>
          </cell>
          <cell r="AB14">
            <v>701453</v>
          </cell>
          <cell r="AC14">
            <v>637791</v>
          </cell>
          <cell r="AD14">
            <v>1456901</v>
          </cell>
          <cell r="AE14">
            <v>3706442</v>
          </cell>
          <cell r="AF14">
            <v>0.64</v>
          </cell>
          <cell r="AG14">
            <v>0.2</v>
          </cell>
          <cell r="AH14">
            <v>116518</v>
          </cell>
          <cell r="AI14">
            <v>89786</v>
          </cell>
          <cell r="AJ14">
            <v>81637</v>
          </cell>
          <cell r="AK14">
            <v>186483</v>
          </cell>
          <cell r="AL14">
            <v>474424</v>
          </cell>
          <cell r="AM14">
            <v>0.64</v>
          </cell>
          <cell r="AN14">
            <v>8.9999999999999969E-2</v>
          </cell>
          <cell r="AO14">
            <v>0.5</v>
          </cell>
          <cell r="AP14">
            <v>40963</v>
          </cell>
          <cell r="AQ14">
            <v>31565.384999999987</v>
          </cell>
          <cell r="AR14">
            <v>28701</v>
          </cell>
          <cell r="AS14">
            <v>65561</v>
          </cell>
          <cell r="AT14">
            <v>166790.38499999998</v>
          </cell>
          <cell r="AU14">
            <v>4347656</v>
          </cell>
          <cell r="AV14">
            <v>442.18</v>
          </cell>
          <cell r="AW14">
            <v>9832.3216789542712</v>
          </cell>
          <cell r="AX14">
            <v>9075.58</v>
          </cell>
          <cell r="AY14">
            <v>756.74167895427126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>
            <v>3</v>
          </cell>
          <cell r="I15" t="str">
            <v>D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>
            <v>739.2</v>
          </cell>
          <cell r="X15">
            <v>646.79999999999995</v>
          </cell>
          <cell r="Y15">
            <v>277.2</v>
          </cell>
          <cell r="Z15">
            <v>184.8</v>
          </cell>
          <cell r="AA15">
            <v>6087312</v>
          </cell>
          <cell r="AB15">
            <v>4896923</v>
          </cell>
          <cell r="AC15">
            <v>2161051</v>
          </cell>
          <cell r="AD15">
            <v>1712911</v>
          </cell>
          <cell r="AE15">
            <v>14858197</v>
          </cell>
          <cell r="AF15">
            <v>0.32</v>
          </cell>
          <cell r="AG15">
            <v>0.2</v>
          </cell>
          <cell r="AH15">
            <v>389588</v>
          </cell>
          <cell r="AI15">
            <v>313403</v>
          </cell>
          <cell r="AJ15">
            <v>138307</v>
          </cell>
          <cell r="AK15">
            <v>109626</v>
          </cell>
          <cell r="AL15">
            <v>950924</v>
          </cell>
          <cell r="AM15">
            <v>0.32</v>
          </cell>
          <cell r="AN15">
            <v>0</v>
          </cell>
          <cell r="AO15">
            <v>0.5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15809121</v>
          </cell>
          <cell r="AV15">
            <v>1848</v>
          </cell>
          <cell r="AW15">
            <v>8554.7191558441555</v>
          </cell>
          <cell r="AX15">
            <v>11869.39</v>
          </cell>
          <cell r="AY15">
            <v>-3314.670844155844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>
            <v>3</v>
          </cell>
          <cell r="I16" t="str">
            <v>L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>
            <v>0</v>
          </cell>
          <cell r="X16">
            <v>0</v>
          </cell>
          <cell r="Y16">
            <v>0</v>
          </cell>
          <cell r="Z16">
            <v>14.1</v>
          </cell>
          <cell r="AA16">
            <v>0</v>
          </cell>
          <cell r="AB16">
            <v>0</v>
          </cell>
          <cell r="AC16">
            <v>0</v>
          </cell>
          <cell r="AD16">
            <v>130693</v>
          </cell>
          <cell r="AE16">
            <v>130693</v>
          </cell>
          <cell r="AF16">
            <v>0.6</v>
          </cell>
          <cell r="AG16">
            <v>0.2</v>
          </cell>
          <cell r="AH16">
            <v>0</v>
          </cell>
          <cell r="AI16">
            <v>0</v>
          </cell>
          <cell r="AJ16">
            <v>0</v>
          </cell>
          <cell r="AK16">
            <v>15683</v>
          </cell>
          <cell r="AL16">
            <v>15683</v>
          </cell>
          <cell r="AM16">
            <v>0.6</v>
          </cell>
          <cell r="AN16">
            <v>4.9999999999999933E-2</v>
          </cell>
          <cell r="AO16">
            <v>0.5</v>
          </cell>
          <cell r="AP16">
            <v>0</v>
          </cell>
          <cell r="AQ16">
            <v>0</v>
          </cell>
          <cell r="AR16">
            <v>0</v>
          </cell>
          <cell r="AS16">
            <v>3267</v>
          </cell>
          <cell r="AT16">
            <v>3267</v>
          </cell>
          <cell r="AU16">
            <v>149643</v>
          </cell>
          <cell r="AV16">
            <v>14.1</v>
          </cell>
          <cell r="AW16">
            <v>10612.978723404256</v>
          </cell>
          <cell r="AX16">
            <v>10054.85</v>
          </cell>
          <cell r="AY16">
            <v>558.12872340425565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>
            <v>2</v>
          </cell>
          <cell r="I17" t="str">
            <v>D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>
            <v>95</v>
          </cell>
          <cell r="X17">
            <v>0</v>
          </cell>
          <cell r="Y17">
            <v>0</v>
          </cell>
          <cell r="Z17">
            <v>0</v>
          </cell>
          <cell r="AA17">
            <v>782325</v>
          </cell>
          <cell r="AB17">
            <v>0</v>
          </cell>
          <cell r="AC17">
            <v>0</v>
          </cell>
          <cell r="AD17">
            <v>0</v>
          </cell>
          <cell r="AE17">
            <v>782325</v>
          </cell>
          <cell r="AF17">
            <v>0.95</v>
          </cell>
          <cell r="AG17">
            <v>0.2</v>
          </cell>
          <cell r="AH17">
            <v>148642</v>
          </cell>
          <cell r="AI17">
            <v>0</v>
          </cell>
          <cell r="AJ17">
            <v>0</v>
          </cell>
          <cell r="AK17">
            <v>0</v>
          </cell>
          <cell r="AL17">
            <v>148642</v>
          </cell>
          <cell r="AM17">
            <v>0.93810000000000004</v>
          </cell>
          <cell r="AN17">
            <v>0.3881</v>
          </cell>
          <cell r="AO17">
            <v>0.5</v>
          </cell>
          <cell r="AP17">
            <v>151810</v>
          </cell>
          <cell r="AQ17">
            <v>0</v>
          </cell>
          <cell r="AR17">
            <v>0</v>
          </cell>
          <cell r="AS17">
            <v>0</v>
          </cell>
          <cell r="AT17">
            <v>151810</v>
          </cell>
          <cell r="AU17">
            <v>1082777</v>
          </cell>
          <cell r="AV17">
            <v>95</v>
          </cell>
          <cell r="AW17">
            <v>11397.652631578947</v>
          </cell>
          <cell r="AX17">
            <v>10937.06</v>
          </cell>
          <cell r="AY17">
            <v>460.59263157894748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>
            <v>3</v>
          </cell>
          <cell r="I18" t="str">
            <v>D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>
            <v>142.5</v>
          </cell>
          <cell r="X18">
            <v>0</v>
          </cell>
          <cell r="Y18">
            <v>0</v>
          </cell>
          <cell r="Z18">
            <v>0</v>
          </cell>
          <cell r="AA18">
            <v>1173488</v>
          </cell>
          <cell r="AB18">
            <v>0</v>
          </cell>
          <cell r="AC18">
            <v>0</v>
          </cell>
          <cell r="AD18">
            <v>0</v>
          </cell>
          <cell r="AE18">
            <v>1173488</v>
          </cell>
          <cell r="AF18">
            <v>0.9</v>
          </cell>
          <cell r="AG18">
            <v>0.2</v>
          </cell>
          <cell r="AH18">
            <v>211228</v>
          </cell>
          <cell r="AI18">
            <v>0</v>
          </cell>
          <cell r="AJ18">
            <v>0</v>
          </cell>
          <cell r="AK18">
            <v>0</v>
          </cell>
          <cell r="AL18">
            <v>211228</v>
          </cell>
          <cell r="AM18">
            <v>0.85489999999999999</v>
          </cell>
          <cell r="AN18">
            <v>0.30489999999999995</v>
          </cell>
          <cell r="AO18">
            <v>0.5</v>
          </cell>
          <cell r="AP18">
            <v>178898</v>
          </cell>
          <cell r="AQ18">
            <v>0</v>
          </cell>
          <cell r="AR18">
            <v>0</v>
          </cell>
          <cell r="AS18">
            <v>0</v>
          </cell>
          <cell r="AT18">
            <v>178898</v>
          </cell>
          <cell r="AU18">
            <v>1563614</v>
          </cell>
          <cell r="AV18">
            <v>142.5</v>
          </cell>
          <cell r="AW18">
            <v>10972.729824561404</v>
          </cell>
          <cell r="AX18">
            <v>11470.32</v>
          </cell>
          <cell r="AY18">
            <v>-497.59017543859591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>
            <v>3</v>
          </cell>
          <cell r="I19" t="str">
            <v>D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>
            <v>0</v>
          </cell>
          <cell r="X19">
            <v>71.25</v>
          </cell>
          <cell r="Y19">
            <v>0</v>
          </cell>
          <cell r="Z19">
            <v>0</v>
          </cell>
          <cell r="AA19">
            <v>0</v>
          </cell>
          <cell r="AB19">
            <v>539434</v>
          </cell>
          <cell r="AC19">
            <v>0</v>
          </cell>
          <cell r="AD19">
            <v>0</v>
          </cell>
          <cell r="AE19">
            <v>539434</v>
          </cell>
          <cell r="AF19">
            <v>0.45329999999999998</v>
          </cell>
          <cell r="AG19">
            <v>0.2</v>
          </cell>
          <cell r="AH19">
            <v>0</v>
          </cell>
          <cell r="AI19">
            <v>48905</v>
          </cell>
          <cell r="AJ19">
            <v>0</v>
          </cell>
          <cell r="AK19">
            <v>0</v>
          </cell>
          <cell r="AL19">
            <v>48905</v>
          </cell>
          <cell r="AM19">
            <v>0.45329999999999998</v>
          </cell>
          <cell r="AN19">
            <v>0</v>
          </cell>
          <cell r="AO19">
            <v>0.5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588339</v>
          </cell>
          <cell r="AV19">
            <v>71.25</v>
          </cell>
          <cell r="AW19">
            <v>8257.3894736842103</v>
          </cell>
          <cell r="AX19">
            <v>11470.32</v>
          </cell>
          <cell r="AY19">
            <v>-3212.9305263157894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>
            <v>3</v>
          </cell>
          <cell r="I20" t="str">
            <v>D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>
            <v>0</v>
          </cell>
          <cell r="X20">
            <v>123.5</v>
          </cell>
          <cell r="Y20">
            <v>33.25</v>
          </cell>
          <cell r="Z20">
            <v>0</v>
          </cell>
          <cell r="AA20">
            <v>0</v>
          </cell>
          <cell r="AB20">
            <v>935019</v>
          </cell>
          <cell r="AC20">
            <v>259217</v>
          </cell>
          <cell r="AD20">
            <v>0</v>
          </cell>
          <cell r="AE20">
            <v>1194236</v>
          </cell>
          <cell r="AF20">
            <v>0.6</v>
          </cell>
          <cell r="AG20">
            <v>0.2</v>
          </cell>
          <cell r="AH20">
            <v>0</v>
          </cell>
          <cell r="AI20">
            <v>112202</v>
          </cell>
          <cell r="AJ20">
            <v>31106</v>
          </cell>
          <cell r="AK20">
            <v>0</v>
          </cell>
          <cell r="AL20">
            <v>143308</v>
          </cell>
          <cell r="AM20">
            <v>0.6</v>
          </cell>
          <cell r="AN20">
            <v>4.9999999999999933E-2</v>
          </cell>
          <cell r="AO20">
            <v>0.5</v>
          </cell>
          <cell r="AP20">
            <v>0</v>
          </cell>
          <cell r="AQ20">
            <v>23375.474999999969</v>
          </cell>
          <cell r="AR20">
            <v>6480</v>
          </cell>
          <cell r="AS20">
            <v>0</v>
          </cell>
          <cell r="AT20">
            <v>29855.474999999969</v>
          </cell>
          <cell r="AU20">
            <v>1367399</v>
          </cell>
          <cell r="AV20">
            <v>156.75</v>
          </cell>
          <cell r="AW20">
            <v>8723.438596491229</v>
          </cell>
          <cell r="AX20">
            <v>11470.32</v>
          </cell>
          <cell r="AY20">
            <v>-2746.8814035087707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>
            <v>3</v>
          </cell>
          <cell r="I21" t="str">
            <v>D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>
            <v>119</v>
          </cell>
          <cell r="X21">
            <v>0</v>
          </cell>
          <cell r="Y21">
            <v>0</v>
          </cell>
          <cell r="Z21">
            <v>0</v>
          </cell>
          <cell r="AA21">
            <v>979965</v>
          </cell>
          <cell r="AB21">
            <v>0</v>
          </cell>
          <cell r="AC21">
            <v>0</v>
          </cell>
          <cell r="AD21">
            <v>0</v>
          </cell>
          <cell r="AE21">
            <v>979965</v>
          </cell>
          <cell r="AF21">
            <v>0.72</v>
          </cell>
          <cell r="AG21">
            <v>0.2</v>
          </cell>
          <cell r="AH21">
            <v>141115</v>
          </cell>
          <cell r="AI21">
            <v>0</v>
          </cell>
          <cell r="AJ21">
            <v>0</v>
          </cell>
          <cell r="AK21">
            <v>0</v>
          </cell>
          <cell r="AL21">
            <v>141115</v>
          </cell>
          <cell r="AM21">
            <v>0.72</v>
          </cell>
          <cell r="AN21">
            <v>0.16999999999999993</v>
          </cell>
          <cell r="AO21">
            <v>0.5</v>
          </cell>
          <cell r="AP21">
            <v>83297</v>
          </cell>
          <cell r="AQ21">
            <v>0</v>
          </cell>
          <cell r="AR21">
            <v>0</v>
          </cell>
          <cell r="AS21">
            <v>0</v>
          </cell>
          <cell r="AT21">
            <v>83297</v>
          </cell>
          <cell r="AU21">
            <v>1204377</v>
          </cell>
          <cell r="AV21">
            <v>119</v>
          </cell>
          <cell r="AW21">
            <v>10120.81512605042</v>
          </cell>
          <cell r="AX21">
            <v>11470.32</v>
          </cell>
          <cell r="AY21">
            <v>-1349.5048739495796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>
            <v>3</v>
          </cell>
          <cell r="I22" t="str">
            <v>D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>
            <v>0</v>
          </cell>
          <cell r="X22">
            <v>61.75</v>
          </cell>
          <cell r="Y22">
            <v>33.25</v>
          </cell>
          <cell r="Z22">
            <v>0</v>
          </cell>
          <cell r="AA22">
            <v>0</v>
          </cell>
          <cell r="AB22">
            <v>467509</v>
          </cell>
          <cell r="AC22">
            <v>259217</v>
          </cell>
          <cell r="AD22">
            <v>0</v>
          </cell>
          <cell r="AE22">
            <v>726726</v>
          </cell>
          <cell r="AF22">
            <v>0.95</v>
          </cell>
          <cell r="AG22">
            <v>0.2</v>
          </cell>
          <cell r="AH22">
            <v>0</v>
          </cell>
          <cell r="AI22">
            <v>88827</v>
          </cell>
          <cell r="AJ22">
            <v>49251</v>
          </cell>
          <cell r="AK22">
            <v>0</v>
          </cell>
          <cell r="AL22">
            <v>138078</v>
          </cell>
          <cell r="AM22">
            <v>0.85489999999999999</v>
          </cell>
          <cell r="AN22">
            <v>0.30489999999999995</v>
          </cell>
          <cell r="AO22">
            <v>0.5</v>
          </cell>
          <cell r="AP22">
            <v>0</v>
          </cell>
          <cell r="AQ22">
            <v>71271.747049999991</v>
          </cell>
          <cell r="AR22">
            <v>39518</v>
          </cell>
          <cell r="AS22">
            <v>0</v>
          </cell>
          <cell r="AT22">
            <v>110789.74704999999</v>
          </cell>
          <cell r="AU22">
            <v>975594</v>
          </cell>
          <cell r="AV22">
            <v>95</v>
          </cell>
          <cell r="AW22">
            <v>10269.410526315789</v>
          </cell>
          <cell r="AX22">
            <v>11470.32</v>
          </cell>
          <cell r="AY22">
            <v>-1200.9094736842108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>
            <v>3</v>
          </cell>
          <cell r="I23" t="str">
            <v>D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>
            <v>114</v>
          </cell>
          <cell r="X23">
            <v>0</v>
          </cell>
          <cell r="Y23">
            <v>0</v>
          </cell>
          <cell r="Z23">
            <v>0</v>
          </cell>
          <cell r="AA23">
            <v>938790</v>
          </cell>
          <cell r="AB23">
            <v>0</v>
          </cell>
          <cell r="AC23">
            <v>0</v>
          </cell>
          <cell r="AD23">
            <v>0</v>
          </cell>
          <cell r="AE23">
            <v>938790</v>
          </cell>
          <cell r="AF23">
            <v>0.9</v>
          </cell>
          <cell r="AG23">
            <v>0.2</v>
          </cell>
          <cell r="AH23">
            <v>168982</v>
          </cell>
          <cell r="AI23">
            <v>0</v>
          </cell>
          <cell r="AJ23">
            <v>0</v>
          </cell>
          <cell r="AK23">
            <v>0</v>
          </cell>
          <cell r="AL23">
            <v>168982</v>
          </cell>
          <cell r="AM23">
            <v>0.85489999999999999</v>
          </cell>
          <cell r="AN23">
            <v>0.30489999999999995</v>
          </cell>
          <cell r="AO23">
            <v>0.5</v>
          </cell>
          <cell r="AP23">
            <v>143119</v>
          </cell>
          <cell r="AQ23">
            <v>0</v>
          </cell>
          <cell r="AR23">
            <v>0</v>
          </cell>
          <cell r="AS23">
            <v>0</v>
          </cell>
          <cell r="AT23">
            <v>143119</v>
          </cell>
          <cell r="AU23">
            <v>1250891</v>
          </cell>
          <cell r="AV23">
            <v>114</v>
          </cell>
          <cell r="AW23">
            <v>10972.728070175439</v>
          </cell>
          <cell r="AX23">
            <v>11470.32</v>
          </cell>
          <cell r="AY23">
            <v>-497.59192982456079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>
            <v>3</v>
          </cell>
          <cell r="I24" t="str">
            <v>D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>
            <v>0</v>
          </cell>
          <cell r="X24">
            <v>0</v>
          </cell>
          <cell r="Y24">
            <v>0</v>
          </cell>
          <cell r="Z24">
            <v>150</v>
          </cell>
          <cell r="AA24">
            <v>0</v>
          </cell>
          <cell r="AB24">
            <v>0</v>
          </cell>
          <cell r="AC24">
            <v>0</v>
          </cell>
          <cell r="AD24">
            <v>1390350</v>
          </cell>
          <cell r="AE24">
            <v>1390350</v>
          </cell>
          <cell r="AF24">
            <v>0.9</v>
          </cell>
          <cell r="AG24">
            <v>0.2</v>
          </cell>
          <cell r="AH24">
            <v>0</v>
          </cell>
          <cell r="AI24">
            <v>0</v>
          </cell>
          <cell r="AJ24">
            <v>0</v>
          </cell>
          <cell r="AK24">
            <v>250263</v>
          </cell>
          <cell r="AL24">
            <v>250263</v>
          </cell>
          <cell r="AM24">
            <v>0.85489999999999999</v>
          </cell>
          <cell r="AN24">
            <v>0.30489999999999995</v>
          </cell>
          <cell r="AO24">
            <v>0.5</v>
          </cell>
          <cell r="AP24">
            <v>0</v>
          </cell>
          <cell r="AQ24">
            <v>0</v>
          </cell>
          <cell r="AR24">
            <v>0</v>
          </cell>
          <cell r="AS24">
            <v>211959</v>
          </cell>
          <cell r="AT24">
            <v>211959</v>
          </cell>
          <cell r="AU24">
            <v>1852572</v>
          </cell>
          <cell r="AV24">
            <v>150</v>
          </cell>
          <cell r="AW24">
            <v>12350.48</v>
          </cell>
          <cell r="AX24">
            <v>11470.32</v>
          </cell>
          <cell r="AY24">
            <v>880.15999999999985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>
            <v>3</v>
          </cell>
          <cell r="I25" t="str">
            <v>D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>
            <v>23.04</v>
          </cell>
          <cell r="X25">
            <v>0</v>
          </cell>
          <cell r="Y25">
            <v>0</v>
          </cell>
          <cell r="Z25">
            <v>0</v>
          </cell>
          <cell r="AA25">
            <v>189734</v>
          </cell>
          <cell r="AB25">
            <v>0</v>
          </cell>
          <cell r="AC25">
            <v>0</v>
          </cell>
          <cell r="AD25">
            <v>0</v>
          </cell>
          <cell r="AE25">
            <v>189734</v>
          </cell>
          <cell r="AF25">
            <v>0.95830000000000004</v>
          </cell>
          <cell r="AG25">
            <v>0.2</v>
          </cell>
          <cell r="AH25">
            <v>36364</v>
          </cell>
          <cell r="AI25">
            <v>0</v>
          </cell>
          <cell r="AJ25">
            <v>0</v>
          </cell>
          <cell r="AK25">
            <v>0</v>
          </cell>
          <cell r="AL25">
            <v>36364</v>
          </cell>
          <cell r="AM25">
            <v>0.85489999999999999</v>
          </cell>
          <cell r="AN25">
            <v>0.30489999999999995</v>
          </cell>
          <cell r="AO25">
            <v>0.5</v>
          </cell>
          <cell r="AP25">
            <v>28925</v>
          </cell>
          <cell r="AQ25">
            <v>0</v>
          </cell>
          <cell r="AR25">
            <v>0</v>
          </cell>
          <cell r="AS25">
            <v>0</v>
          </cell>
          <cell r="AT25">
            <v>28925</v>
          </cell>
          <cell r="AU25">
            <v>255023</v>
          </cell>
          <cell r="AV25">
            <v>23.04</v>
          </cell>
          <cell r="AW25">
            <v>11068.706597222223</v>
          </cell>
          <cell r="AX25">
            <v>11470.32</v>
          </cell>
          <cell r="AY25">
            <v>-401.61340277777708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>
            <v>3</v>
          </cell>
          <cell r="I26" t="str">
            <v>D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>
            <v>0</v>
          </cell>
          <cell r="X26">
            <v>0</v>
          </cell>
          <cell r="Y26">
            <v>0</v>
          </cell>
          <cell r="Z26">
            <v>308.8</v>
          </cell>
          <cell r="AA26">
            <v>0</v>
          </cell>
          <cell r="AB26">
            <v>0</v>
          </cell>
          <cell r="AC26">
            <v>0</v>
          </cell>
          <cell r="AD26">
            <v>2862267</v>
          </cell>
          <cell r="AE26">
            <v>2862267</v>
          </cell>
          <cell r="AF26">
            <v>0.29849999999999999</v>
          </cell>
          <cell r="AG26">
            <v>0.2</v>
          </cell>
          <cell r="AH26">
            <v>0</v>
          </cell>
          <cell r="AI26">
            <v>0</v>
          </cell>
          <cell r="AJ26">
            <v>0</v>
          </cell>
          <cell r="AK26">
            <v>170877</v>
          </cell>
          <cell r="AL26">
            <v>170877</v>
          </cell>
          <cell r="AM26">
            <v>0.29849999999999999</v>
          </cell>
          <cell r="AN26">
            <v>0</v>
          </cell>
          <cell r="AO26">
            <v>0.5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3033144</v>
          </cell>
          <cell r="AV26">
            <v>308.8</v>
          </cell>
          <cell r="AW26">
            <v>9822.3575129533674</v>
          </cell>
          <cell r="AX26">
            <v>11470.32</v>
          </cell>
          <cell r="AY26">
            <v>-1647.9624870466323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>
            <v>3</v>
          </cell>
          <cell r="I27" t="str">
            <v>D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>
            <v>199.5</v>
          </cell>
          <cell r="X27">
            <v>0</v>
          </cell>
          <cell r="Y27">
            <v>0</v>
          </cell>
          <cell r="Z27">
            <v>0</v>
          </cell>
          <cell r="AA27">
            <v>1642883</v>
          </cell>
          <cell r="AB27">
            <v>0</v>
          </cell>
          <cell r="AC27">
            <v>0</v>
          </cell>
          <cell r="AD27">
            <v>0</v>
          </cell>
          <cell r="AE27">
            <v>1642883</v>
          </cell>
          <cell r="AF27">
            <v>0.2</v>
          </cell>
          <cell r="AG27">
            <v>0.2</v>
          </cell>
          <cell r="AH27">
            <v>65715</v>
          </cell>
          <cell r="AI27">
            <v>0</v>
          </cell>
          <cell r="AJ27">
            <v>0</v>
          </cell>
          <cell r="AK27">
            <v>0</v>
          </cell>
          <cell r="AL27">
            <v>65715</v>
          </cell>
          <cell r="AM27">
            <v>0.2</v>
          </cell>
          <cell r="AN27">
            <v>0</v>
          </cell>
          <cell r="AO27">
            <v>0.5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1708598</v>
          </cell>
          <cell r="AV27">
            <v>199.5</v>
          </cell>
          <cell r="AW27">
            <v>8564.4010025062653</v>
          </cell>
          <cell r="AX27">
            <v>9546.5400000000009</v>
          </cell>
          <cell r="AY27">
            <v>-982.13899749373559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>
            <v>3</v>
          </cell>
          <cell r="I28" t="str">
            <v>D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>
            <v>0</v>
          </cell>
          <cell r="X28">
            <v>95</v>
          </cell>
          <cell r="Y28">
            <v>0</v>
          </cell>
          <cell r="Z28">
            <v>0</v>
          </cell>
          <cell r="AA28">
            <v>0</v>
          </cell>
          <cell r="AB28">
            <v>719245</v>
          </cell>
          <cell r="AC28">
            <v>0</v>
          </cell>
          <cell r="AD28">
            <v>0</v>
          </cell>
          <cell r="AE28">
            <v>719245</v>
          </cell>
          <cell r="AF28">
            <v>0.9</v>
          </cell>
          <cell r="AG28">
            <v>0.2</v>
          </cell>
          <cell r="AH28">
            <v>0</v>
          </cell>
          <cell r="AI28">
            <v>129464</v>
          </cell>
          <cell r="AJ28">
            <v>0</v>
          </cell>
          <cell r="AK28">
            <v>0</v>
          </cell>
          <cell r="AL28">
            <v>129464</v>
          </cell>
          <cell r="AM28">
            <v>0.9</v>
          </cell>
          <cell r="AN28">
            <v>0.35</v>
          </cell>
          <cell r="AO28">
            <v>0.5</v>
          </cell>
          <cell r="AP28">
            <v>0</v>
          </cell>
          <cell r="AQ28">
            <v>125867.87499999999</v>
          </cell>
          <cell r="AR28">
            <v>0</v>
          </cell>
          <cell r="AS28">
            <v>0</v>
          </cell>
          <cell r="AT28">
            <v>125867.87499999999</v>
          </cell>
          <cell r="AU28">
            <v>974577</v>
          </cell>
          <cell r="AV28">
            <v>95</v>
          </cell>
          <cell r="AW28">
            <v>10258.705263157895</v>
          </cell>
          <cell r="AX28">
            <v>10729.1</v>
          </cell>
          <cell r="AY28">
            <v>-470.39473684210498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>
            <v>3</v>
          </cell>
          <cell r="I29" t="str">
            <v>D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>
            <v>2.5499999999999998</v>
          </cell>
          <cell r="X29">
            <v>8.5</v>
          </cell>
          <cell r="Y29">
            <v>14.45</v>
          </cell>
          <cell r="Z29">
            <v>25.5</v>
          </cell>
          <cell r="AA29">
            <v>20999</v>
          </cell>
          <cell r="AB29">
            <v>64354</v>
          </cell>
          <cell r="AC29">
            <v>112652</v>
          </cell>
          <cell r="AD29">
            <v>236360</v>
          </cell>
          <cell r="AE29">
            <v>434365</v>
          </cell>
          <cell r="AF29">
            <v>0.9</v>
          </cell>
          <cell r="AG29">
            <v>0.2</v>
          </cell>
          <cell r="AH29">
            <v>3780</v>
          </cell>
          <cell r="AI29">
            <v>11584</v>
          </cell>
          <cell r="AJ29">
            <v>20277</v>
          </cell>
          <cell r="AK29">
            <v>42545</v>
          </cell>
          <cell r="AL29">
            <v>78186</v>
          </cell>
          <cell r="AM29">
            <v>0.9</v>
          </cell>
          <cell r="AN29">
            <v>0.35</v>
          </cell>
          <cell r="AO29">
            <v>0.5</v>
          </cell>
          <cell r="AP29">
            <v>3675</v>
          </cell>
          <cell r="AQ29">
            <v>11261.949999999999</v>
          </cell>
          <cell r="AR29">
            <v>19714</v>
          </cell>
          <cell r="AS29">
            <v>41363</v>
          </cell>
          <cell r="AT29">
            <v>76013.95</v>
          </cell>
          <cell r="AU29">
            <v>588565</v>
          </cell>
          <cell r="AV29">
            <v>51</v>
          </cell>
          <cell r="AW29">
            <v>11540.490196078432</v>
          </cell>
          <cell r="AX29">
            <v>10729.1</v>
          </cell>
          <cell r="AY29">
            <v>811.39019607843147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>
            <v>3</v>
          </cell>
          <cell r="I30" t="str">
            <v>D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>
            <v>99.75</v>
          </cell>
          <cell r="X30">
            <v>0</v>
          </cell>
          <cell r="Y30">
            <v>0</v>
          </cell>
          <cell r="Z30">
            <v>0</v>
          </cell>
          <cell r="AA30">
            <v>821441</v>
          </cell>
          <cell r="AB30">
            <v>0</v>
          </cell>
          <cell r="AC30">
            <v>0</v>
          </cell>
          <cell r="AD30">
            <v>0</v>
          </cell>
          <cell r="AE30">
            <v>821441</v>
          </cell>
          <cell r="AF30">
            <v>0.87619999999999998</v>
          </cell>
          <cell r="AG30">
            <v>0.2</v>
          </cell>
          <cell r="AH30">
            <v>143949</v>
          </cell>
          <cell r="AI30">
            <v>0</v>
          </cell>
          <cell r="AJ30">
            <v>0</v>
          </cell>
          <cell r="AK30">
            <v>0</v>
          </cell>
          <cell r="AL30">
            <v>143949</v>
          </cell>
          <cell r="AM30">
            <v>0.87619999999999998</v>
          </cell>
          <cell r="AN30">
            <v>0.32619999999999993</v>
          </cell>
          <cell r="AO30">
            <v>0.5</v>
          </cell>
          <cell r="AP30">
            <v>133977</v>
          </cell>
          <cell r="AQ30">
            <v>0</v>
          </cell>
          <cell r="AR30">
            <v>0</v>
          </cell>
          <cell r="AS30">
            <v>0</v>
          </cell>
          <cell r="AT30">
            <v>133977</v>
          </cell>
          <cell r="AU30">
            <v>1099367</v>
          </cell>
          <cell r="AV30">
            <v>99.75</v>
          </cell>
          <cell r="AW30">
            <v>11021.223057644111</v>
          </cell>
          <cell r="AX30">
            <v>10729.1</v>
          </cell>
          <cell r="AY30">
            <v>292.1230576441103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>
            <v>3</v>
          </cell>
          <cell r="I31" t="str">
            <v>D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>
            <v>0</v>
          </cell>
          <cell r="X31">
            <v>50</v>
          </cell>
          <cell r="Y31">
            <v>50</v>
          </cell>
          <cell r="Z31">
            <v>0</v>
          </cell>
          <cell r="AA31">
            <v>0</v>
          </cell>
          <cell r="AB31">
            <v>378550</v>
          </cell>
          <cell r="AC31">
            <v>389800</v>
          </cell>
          <cell r="AD31">
            <v>0</v>
          </cell>
          <cell r="AE31">
            <v>768350</v>
          </cell>
          <cell r="AF31">
            <v>0.9929</v>
          </cell>
          <cell r="AG31">
            <v>0.2</v>
          </cell>
          <cell r="AH31">
            <v>0</v>
          </cell>
          <cell r="AI31">
            <v>75172</v>
          </cell>
          <cell r="AJ31">
            <v>77406</v>
          </cell>
          <cell r="AK31">
            <v>0</v>
          </cell>
          <cell r="AL31">
            <v>152578</v>
          </cell>
          <cell r="AM31">
            <v>0.90210000000000001</v>
          </cell>
          <cell r="AN31">
            <v>0.35209999999999997</v>
          </cell>
          <cell r="AO31">
            <v>0.5</v>
          </cell>
          <cell r="AP31">
            <v>0</v>
          </cell>
          <cell r="AQ31">
            <v>66643.727499999994</v>
          </cell>
          <cell r="AR31">
            <v>68624</v>
          </cell>
          <cell r="AS31">
            <v>0</v>
          </cell>
          <cell r="AT31">
            <v>135267.72749999998</v>
          </cell>
          <cell r="AU31">
            <v>1056196</v>
          </cell>
          <cell r="AV31">
            <v>100</v>
          </cell>
          <cell r="AW31">
            <v>10561.96</v>
          </cell>
          <cell r="AX31">
            <v>10729.1</v>
          </cell>
          <cell r="AY31">
            <v>-167.14000000000124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>
            <v>3</v>
          </cell>
          <cell r="I32" t="str">
            <v>D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>
            <v>0</v>
          </cell>
          <cell r="X32">
            <v>0</v>
          </cell>
          <cell r="Y32">
            <v>20</v>
          </cell>
          <cell r="Z32">
            <v>182</v>
          </cell>
          <cell r="AA32">
            <v>0</v>
          </cell>
          <cell r="AB32">
            <v>0</v>
          </cell>
          <cell r="AC32">
            <v>155920</v>
          </cell>
          <cell r="AD32">
            <v>1686958</v>
          </cell>
          <cell r="AE32">
            <v>1842878</v>
          </cell>
          <cell r="AF32">
            <v>0.59899999999999998</v>
          </cell>
          <cell r="AG32">
            <v>0.2</v>
          </cell>
          <cell r="AH32">
            <v>0</v>
          </cell>
          <cell r="AI32">
            <v>0</v>
          </cell>
          <cell r="AJ32">
            <v>18679</v>
          </cell>
          <cell r="AK32">
            <v>202098</v>
          </cell>
          <cell r="AL32">
            <v>220777</v>
          </cell>
          <cell r="AM32">
            <v>0.46629999999999999</v>
          </cell>
          <cell r="AN32">
            <v>0</v>
          </cell>
          <cell r="AO32">
            <v>0.5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2063655</v>
          </cell>
          <cell r="AV32">
            <v>202</v>
          </cell>
          <cell r="AW32">
            <v>10216.113861386139</v>
          </cell>
          <cell r="AX32">
            <v>9093.7999999999993</v>
          </cell>
          <cell r="AY32">
            <v>1122.3138613861393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>
            <v>7</v>
          </cell>
          <cell r="I33" t="str">
            <v>L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>
            <v>0</v>
          </cell>
          <cell r="X33">
            <v>0</v>
          </cell>
          <cell r="Y33">
            <v>0</v>
          </cell>
          <cell r="Z33">
            <v>25</v>
          </cell>
          <cell r="AA33">
            <v>0</v>
          </cell>
          <cell r="AB33">
            <v>0</v>
          </cell>
          <cell r="AC33">
            <v>0</v>
          </cell>
          <cell r="AD33">
            <v>231725</v>
          </cell>
          <cell r="AE33">
            <v>231725</v>
          </cell>
          <cell r="AF33">
            <v>0.76670000000000005</v>
          </cell>
          <cell r="AG33">
            <v>0.2</v>
          </cell>
          <cell r="AH33">
            <v>0</v>
          </cell>
          <cell r="AI33">
            <v>0</v>
          </cell>
          <cell r="AJ33">
            <v>0</v>
          </cell>
          <cell r="AK33">
            <v>35533</v>
          </cell>
          <cell r="AL33">
            <v>35533</v>
          </cell>
          <cell r="AM33">
            <v>0.76670000000000005</v>
          </cell>
          <cell r="AN33">
            <v>0.2167</v>
          </cell>
          <cell r="AO33">
            <v>0.5</v>
          </cell>
          <cell r="AP33">
            <v>0</v>
          </cell>
          <cell r="AQ33">
            <v>0</v>
          </cell>
          <cell r="AR33">
            <v>0</v>
          </cell>
          <cell r="AS33">
            <v>25107</v>
          </cell>
          <cell r="AT33">
            <v>25107</v>
          </cell>
          <cell r="AU33">
            <v>292365</v>
          </cell>
          <cell r="AV33">
            <v>25</v>
          </cell>
          <cell r="AW33">
            <v>11694.6</v>
          </cell>
          <cell r="AX33">
            <v>11019.36</v>
          </cell>
          <cell r="AY33">
            <v>675.23999999999978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>
            <v>3</v>
          </cell>
          <cell r="I34" t="str">
            <v>L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>
            <v>100.24</v>
          </cell>
          <cell r="X34">
            <v>147.97</v>
          </cell>
          <cell r="Y34">
            <v>81.13</v>
          </cell>
          <cell r="Z34">
            <v>0</v>
          </cell>
          <cell r="AA34">
            <v>825476</v>
          </cell>
          <cell r="AB34">
            <v>1120281</v>
          </cell>
          <cell r="AC34">
            <v>632489</v>
          </cell>
          <cell r="AD34">
            <v>0</v>
          </cell>
          <cell r="AE34">
            <v>2578246</v>
          </cell>
          <cell r="AF34">
            <v>0.73909999999999998</v>
          </cell>
          <cell r="AG34">
            <v>0.2</v>
          </cell>
          <cell r="AH34">
            <v>122022</v>
          </cell>
          <cell r="AI34">
            <v>165600</v>
          </cell>
          <cell r="AJ34">
            <v>93495</v>
          </cell>
          <cell r="AK34">
            <v>0</v>
          </cell>
          <cell r="AL34">
            <v>381117</v>
          </cell>
          <cell r="AM34">
            <v>0.71250000000000002</v>
          </cell>
          <cell r="AN34">
            <v>0.16249999999999998</v>
          </cell>
          <cell r="AO34">
            <v>0.5</v>
          </cell>
          <cell r="AP34">
            <v>67070</v>
          </cell>
          <cell r="AQ34">
            <v>91022.831249999988</v>
          </cell>
          <cell r="AR34">
            <v>51390</v>
          </cell>
          <cell r="AS34">
            <v>0</v>
          </cell>
          <cell r="AT34">
            <v>209482.83124999999</v>
          </cell>
          <cell r="AU34">
            <v>3168846</v>
          </cell>
          <cell r="AV34">
            <v>329.34</v>
          </cell>
          <cell r="AW34">
            <v>9621.8072508653677</v>
          </cell>
          <cell r="AX34">
            <v>9293.25</v>
          </cell>
          <cell r="AY34">
            <v>328.55725086536768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>
            <v>2</v>
          </cell>
          <cell r="I35" t="str">
            <v>D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>
            <v>83.6</v>
          </cell>
          <cell r="X35">
            <v>44.65</v>
          </cell>
          <cell r="Y35">
            <v>0</v>
          </cell>
          <cell r="Z35">
            <v>0</v>
          </cell>
          <cell r="AA35">
            <v>688446</v>
          </cell>
          <cell r="AB35">
            <v>338045</v>
          </cell>
          <cell r="AC35">
            <v>0</v>
          </cell>
          <cell r="AD35">
            <v>0</v>
          </cell>
          <cell r="AE35">
            <v>1026491</v>
          </cell>
          <cell r="AF35">
            <v>0.96299999999999997</v>
          </cell>
          <cell r="AG35">
            <v>0.2</v>
          </cell>
          <cell r="AH35">
            <v>132595</v>
          </cell>
          <cell r="AI35">
            <v>65107</v>
          </cell>
          <cell r="AJ35">
            <v>0</v>
          </cell>
          <cell r="AK35">
            <v>0</v>
          </cell>
          <cell r="AL35">
            <v>197702</v>
          </cell>
          <cell r="AM35">
            <v>0.91830000000000001</v>
          </cell>
          <cell r="AN35">
            <v>0.36829999999999996</v>
          </cell>
          <cell r="AO35">
            <v>0.5</v>
          </cell>
          <cell r="AP35">
            <v>126777</v>
          </cell>
          <cell r="AQ35">
            <v>62250.986749999996</v>
          </cell>
          <cell r="AR35">
            <v>0</v>
          </cell>
          <cell r="AS35">
            <v>0</v>
          </cell>
          <cell r="AT35">
            <v>189027.98674999998</v>
          </cell>
          <cell r="AU35">
            <v>1413221</v>
          </cell>
          <cell r="AV35">
            <v>128.25</v>
          </cell>
          <cell r="AW35">
            <v>11019.267056530214</v>
          </cell>
          <cell r="AX35">
            <v>10660.16</v>
          </cell>
          <cell r="AY35">
            <v>359.10705653021432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>
            <v>2</v>
          </cell>
          <cell r="I36" t="str">
            <v>D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>
            <v>81.7</v>
          </cell>
          <cell r="X36">
            <v>13.3</v>
          </cell>
          <cell r="Y36">
            <v>0</v>
          </cell>
          <cell r="Z36">
            <v>0</v>
          </cell>
          <cell r="AA36">
            <v>672800</v>
          </cell>
          <cell r="AB36">
            <v>100694</v>
          </cell>
          <cell r="AC36">
            <v>0</v>
          </cell>
          <cell r="AD36">
            <v>0</v>
          </cell>
          <cell r="AE36">
            <v>773494</v>
          </cell>
          <cell r="AF36">
            <v>0.55000000000000004</v>
          </cell>
          <cell r="AG36">
            <v>0.2</v>
          </cell>
          <cell r="AH36">
            <v>74008</v>
          </cell>
          <cell r="AI36">
            <v>11076</v>
          </cell>
          <cell r="AJ36">
            <v>0</v>
          </cell>
          <cell r="AK36">
            <v>0</v>
          </cell>
          <cell r="AL36">
            <v>85084</v>
          </cell>
          <cell r="AM36">
            <v>0.50360000000000005</v>
          </cell>
          <cell r="AN36">
            <v>0</v>
          </cell>
          <cell r="AO36">
            <v>0.5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858578</v>
          </cell>
          <cell r="AV36">
            <v>95</v>
          </cell>
          <cell r="AW36">
            <v>9037.6631578947363</v>
          </cell>
          <cell r="AX36">
            <v>8780.2000000000007</v>
          </cell>
          <cell r="AY36">
            <v>257.46315789473556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>
            <v>3</v>
          </cell>
          <cell r="I37" t="str">
            <v>D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>
            <v>223.25</v>
          </cell>
          <cell r="X37">
            <v>156.75</v>
          </cell>
          <cell r="Y37">
            <v>0</v>
          </cell>
          <cell r="Z37">
            <v>0</v>
          </cell>
          <cell r="AA37">
            <v>1838464</v>
          </cell>
          <cell r="AB37">
            <v>1186754</v>
          </cell>
          <cell r="AC37">
            <v>0</v>
          </cell>
          <cell r="AD37">
            <v>0</v>
          </cell>
          <cell r="AE37">
            <v>3025218</v>
          </cell>
          <cell r="AF37">
            <v>0.91</v>
          </cell>
          <cell r="AG37">
            <v>0.2</v>
          </cell>
          <cell r="AH37">
            <v>334600</v>
          </cell>
          <cell r="AI37">
            <v>215989</v>
          </cell>
          <cell r="AJ37">
            <v>0</v>
          </cell>
          <cell r="AK37">
            <v>0</v>
          </cell>
          <cell r="AL37">
            <v>550589</v>
          </cell>
          <cell r="AM37">
            <v>0.90169999999999995</v>
          </cell>
          <cell r="AN37">
            <v>0.3516999999999999</v>
          </cell>
          <cell r="AO37">
            <v>0.5</v>
          </cell>
          <cell r="AP37">
            <v>323294</v>
          </cell>
          <cell r="AQ37">
            <v>208690.69089999993</v>
          </cell>
          <cell r="AR37">
            <v>0</v>
          </cell>
          <cell r="AS37">
            <v>0</v>
          </cell>
          <cell r="AT37">
            <v>531984.69089999993</v>
          </cell>
          <cell r="AU37">
            <v>4107792</v>
          </cell>
          <cell r="AV37">
            <v>380</v>
          </cell>
          <cell r="AW37">
            <v>10809.978947368421</v>
          </cell>
          <cell r="AX37">
            <v>10125.83</v>
          </cell>
          <cell r="AY37">
            <v>684.14894736842143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>
            <v>3</v>
          </cell>
          <cell r="I38" t="str">
            <v>D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>
            <v>47.5</v>
          </cell>
          <cell r="X38">
            <v>0</v>
          </cell>
          <cell r="Y38">
            <v>0</v>
          </cell>
          <cell r="Z38">
            <v>0</v>
          </cell>
          <cell r="AA38">
            <v>391163</v>
          </cell>
          <cell r="AB38">
            <v>0</v>
          </cell>
          <cell r="AC38">
            <v>0</v>
          </cell>
          <cell r="AD38">
            <v>0</v>
          </cell>
          <cell r="AE38">
            <v>391163</v>
          </cell>
          <cell r="AF38">
            <v>0</v>
          </cell>
          <cell r="AG38">
            <v>0.2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0.5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391163</v>
          </cell>
          <cell r="AV38">
            <v>47.5</v>
          </cell>
          <cell r="AW38">
            <v>8235.0105263157893</v>
          </cell>
          <cell r="AX38">
            <v>8698.89</v>
          </cell>
          <cell r="AY38">
            <v>-463.8794736842101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>
            <v>3</v>
          </cell>
          <cell r="I39" t="str">
            <v>L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>
            <v>0</v>
          </cell>
          <cell r="X39">
            <v>0</v>
          </cell>
          <cell r="Y39">
            <v>0</v>
          </cell>
          <cell r="Z39">
            <v>97.68</v>
          </cell>
          <cell r="AA39">
            <v>0</v>
          </cell>
          <cell r="AB39">
            <v>0</v>
          </cell>
          <cell r="AC39">
            <v>0</v>
          </cell>
          <cell r="AD39">
            <v>905396</v>
          </cell>
          <cell r="AE39">
            <v>905396</v>
          </cell>
          <cell r="AF39">
            <v>0.3</v>
          </cell>
          <cell r="AG39">
            <v>0.2</v>
          </cell>
          <cell r="AH39">
            <v>0</v>
          </cell>
          <cell r="AI39">
            <v>0</v>
          </cell>
          <cell r="AJ39">
            <v>0</v>
          </cell>
          <cell r="AK39">
            <v>54324</v>
          </cell>
          <cell r="AL39">
            <v>54324</v>
          </cell>
          <cell r="AM39">
            <v>0.24149999999999999</v>
          </cell>
          <cell r="AN39">
            <v>0</v>
          </cell>
          <cell r="AO39">
            <v>0.5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959720</v>
          </cell>
          <cell r="AV39">
            <v>97.68</v>
          </cell>
          <cell r="AW39">
            <v>9825.1433251433245</v>
          </cell>
          <cell r="AX39">
            <v>9457.17</v>
          </cell>
          <cell r="AY39">
            <v>367.97332514332447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>
            <v>3</v>
          </cell>
          <cell r="I40" t="str">
            <v>D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>
            <v>178.6</v>
          </cell>
          <cell r="X40">
            <v>134.9</v>
          </cell>
          <cell r="Y40">
            <v>49.4</v>
          </cell>
          <cell r="Z40">
            <v>0</v>
          </cell>
          <cell r="AA40">
            <v>1470771</v>
          </cell>
          <cell r="AB40">
            <v>1021328</v>
          </cell>
          <cell r="AC40">
            <v>385122</v>
          </cell>
          <cell r="AD40">
            <v>0</v>
          </cell>
          <cell r="AE40">
            <v>2877221</v>
          </cell>
          <cell r="AF40">
            <v>0.15709999999999999</v>
          </cell>
          <cell r="AG40">
            <v>0.2</v>
          </cell>
          <cell r="AH40">
            <v>46212</v>
          </cell>
          <cell r="AI40">
            <v>32090</v>
          </cell>
          <cell r="AJ40">
            <v>12101</v>
          </cell>
          <cell r="AK40">
            <v>0</v>
          </cell>
          <cell r="AL40">
            <v>90403</v>
          </cell>
          <cell r="AM40">
            <v>0.15709999999999999</v>
          </cell>
          <cell r="AN40">
            <v>0</v>
          </cell>
          <cell r="AO40">
            <v>0.5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2967624</v>
          </cell>
          <cell r="AV40">
            <v>362.9</v>
          </cell>
          <cell r="AW40">
            <v>8177.5254891154591</v>
          </cell>
          <cell r="AX40">
            <v>8147.59</v>
          </cell>
          <cell r="AY40">
            <v>29.93548911545895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>
            <v>2</v>
          </cell>
          <cell r="I41" t="str">
            <v>D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>
            <v>10.44</v>
          </cell>
          <cell r="X41">
            <v>12.18</v>
          </cell>
          <cell r="Y41">
            <v>29.58</v>
          </cell>
          <cell r="Z41">
            <v>87</v>
          </cell>
          <cell r="AA41">
            <v>85973</v>
          </cell>
          <cell r="AB41">
            <v>92215</v>
          </cell>
          <cell r="AC41">
            <v>230606</v>
          </cell>
          <cell r="AD41">
            <v>806403</v>
          </cell>
          <cell r="AE41">
            <v>1215197</v>
          </cell>
          <cell r="AF41">
            <v>0.41670000000000001</v>
          </cell>
          <cell r="AG41">
            <v>0.2</v>
          </cell>
          <cell r="AH41">
            <v>7165</v>
          </cell>
          <cell r="AI41">
            <v>7685</v>
          </cell>
          <cell r="AJ41">
            <v>19219</v>
          </cell>
          <cell r="AK41">
            <v>67206</v>
          </cell>
          <cell r="AL41">
            <v>101275</v>
          </cell>
          <cell r="AM41">
            <v>0.41670000000000001</v>
          </cell>
          <cell r="AN41">
            <v>0</v>
          </cell>
          <cell r="AO41">
            <v>0.5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1316472</v>
          </cell>
          <cell r="AV41">
            <v>139.19999999999999</v>
          </cell>
          <cell r="AW41">
            <v>9457.4137931034493</v>
          </cell>
          <cell r="AX41">
            <v>8595</v>
          </cell>
          <cell r="AY41">
            <v>862.41379310344928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>
            <v>2</v>
          </cell>
          <cell r="I42" t="str">
            <v>D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>
            <v>134.1</v>
          </cell>
          <cell r="X42">
            <v>40.9</v>
          </cell>
          <cell r="Y42">
            <v>0</v>
          </cell>
          <cell r="Z42">
            <v>0</v>
          </cell>
          <cell r="AA42">
            <v>1104314</v>
          </cell>
          <cell r="AB42">
            <v>309654</v>
          </cell>
          <cell r="AC42">
            <v>0</v>
          </cell>
          <cell r="AD42">
            <v>0</v>
          </cell>
          <cell r="AE42">
            <v>1413968</v>
          </cell>
          <cell r="AF42">
            <v>0.65710000000000002</v>
          </cell>
          <cell r="AG42">
            <v>0.2</v>
          </cell>
          <cell r="AH42">
            <v>145129</v>
          </cell>
          <cell r="AI42">
            <v>40695</v>
          </cell>
          <cell r="AJ42">
            <v>0</v>
          </cell>
          <cell r="AK42">
            <v>0</v>
          </cell>
          <cell r="AL42">
            <v>185824</v>
          </cell>
          <cell r="AM42">
            <v>0.65710000000000002</v>
          </cell>
          <cell r="AN42">
            <v>0.10709999999999997</v>
          </cell>
          <cell r="AO42">
            <v>0.5</v>
          </cell>
          <cell r="AP42">
            <v>59136</v>
          </cell>
          <cell r="AQ42">
            <v>16581.971699999995</v>
          </cell>
          <cell r="AR42">
            <v>0</v>
          </cell>
          <cell r="AS42">
            <v>0</v>
          </cell>
          <cell r="AT42">
            <v>75717.971699999995</v>
          </cell>
          <cell r="AU42">
            <v>1675510</v>
          </cell>
          <cell r="AV42">
            <v>175</v>
          </cell>
          <cell r="AW42">
            <v>9574.3428571428576</v>
          </cell>
          <cell r="AX42">
            <v>9304.2900000000009</v>
          </cell>
          <cell r="AY42">
            <v>270.05285714285674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>
            <v>2</v>
          </cell>
          <cell r="I43" t="str">
            <v>D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>
            <v>0</v>
          </cell>
          <cell r="X43">
            <v>0</v>
          </cell>
          <cell r="Y43">
            <v>28.8</v>
          </cell>
          <cell r="Z43">
            <v>58.49</v>
          </cell>
          <cell r="AA43">
            <v>0</v>
          </cell>
          <cell r="AB43">
            <v>0</v>
          </cell>
          <cell r="AC43">
            <v>224525</v>
          </cell>
          <cell r="AD43">
            <v>542144</v>
          </cell>
          <cell r="AE43">
            <v>766669</v>
          </cell>
          <cell r="AF43">
            <v>0.4667</v>
          </cell>
          <cell r="AG43">
            <v>0.2</v>
          </cell>
          <cell r="AH43">
            <v>0</v>
          </cell>
          <cell r="AI43">
            <v>0</v>
          </cell>
          <cell r="AJ43">
            <v>20957</v>
          </cell>
          <cell r="AK43">
            <v>50604</v>
          </cell>
          <cell r="AL43">
            <v>71561</v>
          </cell>
          <cell r="AM43">
            <v>0.4667</v>
          </cell>
          <cell r="AN43">
            <v>0</v>
          </cell>
          <cell r="AO43">
            <v>0.5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838230</v>
          </cell>
          <cell r="AV43">
            <v>87.29</v>
          </cell>
          <cell r="AW43">
            <v>9602.8181922327858</v>
          </cell>
          <cell r="AX43">
            <v>8595</v>
          </cell>
          <cell r="AY43">
            <v>1007.8181922327858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>
            <v>2</v>
          </cell>
          <cell r="I44" t="str">
            <v>D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>
            <v>330</v>
          </cell>
          <cell r="X44">
            <v>180</v>
          </cell>
          <cell r="Y44">
            <v>0</v>
          </cell>
          <cell r="Z44">
            <v>0</v>
          </cell>
          <cell r="AA44">
            <v>2717550</v>
          </cell>
          <cell r="AB44">
            <v>1362780</v>
          </cell>
          <cell r="AC44">
            <v>0</v>
          </cell>
          <cell r="AD44">
            <v>0</v>
          </cell>
          <cell r="AE44">
            <v>4080330</v>
          </cell>
          <cell r="AF44">
            <v>0.1852</v>
          </cell>
          <cell r="AG44">
            <v>0.2</v>
          </cell>
          <cell r="AH44">
            <v>100658</v>
          </cell>
          <cell r="AI44">
            <v>50477</v>
          </cell>
          <cell r="AJ44">
            <v>0</v>
          </cell>
          <cell r="AK44">
            <v>0</v>
          </cell>
          <cell r="AL44">
            <v>151135</v>
          </cell>
          <cell r="AM44">
            <v>0.1852</v>
          </cell>
          <cell r="AN44">
            <v>0</v>
          </cell>
          <cell r="AO44">
            <v>0.5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4231465</v>
          </cell>
          <cell r="AV44">
            <v>510</v>
          </cell>
          <cell r="AW44">
            <v>8296.9901960784318</v>
          </cell>
          <cell r="AX44">
            <v>10211.34</v>
          </cell>
          <cell r="AY44">
            <v>-1914.3498039215683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>
            <v>3</v>
          </cell>
          <cell r="I45" t="str">
            <v>D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>
            <v>0</v>
          </cell>
          <cell r="X45">
            <v>0</v>
          </cell>
          <cell r="Y45">
            <v>41</v>
          </cell>
          <cell r="Z45">
            <v>250</v>
          </cell>
          <cell r="AA45">
            <v>0</v>
          </cell>
          <cell r="AB45">
            <v>0</v>
          </cell>
          <cell r="AC45">
            <v>319636</v>
          </cell>
          <cell r="AD45">
            <v>2317250</v>
          </cell>
          <cell r="AE45">
            <v>2636886</v>
          </cell>
          <cell r="AF45">
            <v>0.73880000000000001</v>
          </cell>
          <cell r="AG45">
            <v>0.2</v>
          </cell>
          <cell r="AH45">
            <v>0</v>
          </cell>
          <cell r="AI45">
            <v>0</v>
          </cell>
          <cell r="AJ45">
            <v>47229</v>
          </cell>
          <cell r="AK45">
            <v>342397</v>
          </cell>
          <cell r="AL45">
            <v>389626</v>
          </cell>
          <cell r="AM45">
            <v>0.5756</v>
          </cell>
          <cell r="AN45">
            <v>2.5599999999999956E-2</v>
          </cell>
          <cell r="AO45">
            <v>0.5</v>
          </cell>
          <cell r="AP45">
            <v>0</v>
          </cell>
          <cell r="AQ45">
            <v>0</v>
          </cell>
          <cell r="AR45">
            <v>4091</v>
          </cell>
          <cell r="AS45">
            <v>29661</v>
          </cell>
          <cell r="AT45">
            <v>33752</v>
          </cell>
          <cell r="AU45">
            <v>3060264</v>
          </cell>
          <cell r="AV45">
            <v>291</v>
          </cell>
          <cell r="AW45">
            <v>10516.371134020619</v>
          </cell>
          <cell r="AX45">
            <v>8851.16</v>
          </cell>
          <cell r="AY45">
            <v>1665.2111340206193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>
            <v>3</v>
          </cell>
          <cell r="I46" t="str">
            <v>D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>
            <v>1</v>
          </cell>
          <cell r="X46">
            <v>2</v>
          </cell>
          <cell r="Y46">
            <v>2</v>
          </cell>
          <cell r="Z46">
            <v>225</v>
          </cell>
          <cell r="AA46">
            <v>8235</v>
          </cell>
          <cell r="AB46">
            <v>15142</v>
          </cell>
          <cell r="AC46">
            <v>15592</v>
          </cell>
          <cell r="AD46">
            <v>2085525</v>
          </cell>
          <cell r="AE46">
            <v>2124494</v>
          </cell>
          <cell r="AF46">
            <v>0.9304</v>
          </cell>
          <cell r="AG46">
            <v>0.2</v>
          </cell>
          <cell r="AH46">
            <v>1532</v>
          </cell>
          <cell r="AI46">
            <v>2818</v>
          </cell>
          <cell r="AJ46">
            <v>2901</v>
          </cell>
          <cell r="AK46">
            <v>388074</v>
          </cell>
          <cell r="AL46">
            <v>395325</v>
          </cell>
          <cell r="AM46">
            <v>0.9304</v>
          </cell>
          <cell r="AN46">
            <v>0.38039999999999996</v>
          </cell>
          <cell r="AO46">
            <v>0.5</v>
          </cell>
          <cell r="AP46">
            <v>1566</v>
          </cell>
          <cell r="AQ46">
            <v>2880.0083999999997</v>
          </cell>
          <cell r="AR46">
            <v>2966</v>
          </cell>
          <cell r="AS46">
            <v>396667</v>
          </cell>
          <cell r="AT46">
            <v>404079.00839999999</v>
          </cell>
          <cell r="AU46">
            <v>2923898</v>
          </cell>
          <cell r="AV46">
            <v>230</v>
          </cell>
          <cell r="AW46">
            <v>12712.6</v>
          </cell>
          <cell r="AX46">
            <v>10256.31</v>
          </cell>
          <cell r="AY46">
            <v>2456.2900000000009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>
            <v>3</v>
          </cell>
          <cell r="I47" t="str">
            <v>D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>
            <v>0</v>
          </cell>
          <cell r="X47">
            <v>0</v>
          </cell>
          <cell r="Y47">
            <v>22.52</v>
          </cell>
          <cell r="Z47">
            <v>425.04</v>
          </cell>
          <cell r="AA47">
            <v>0</v>
          </cell>
          <cell r="AB47">
            <v>0</v>
          </cell>
          <cell r="AC47">
            <v>175566</v>
          </cell>
          <cell r="AD47">
            <v>3939696</v>
          </cell>
          <cell r="AE47">
            <v>4115262</v>
          </cell>
          <cell r="AF47">
            <v>0.82889999999999997</v>
          </cell>
          <cell r="AG47">
            <v>0.2</v>
          </cell>
          <cell r="AH47">
            <v>0</v>
          </cell>
          <cell r="AI47">
            <v>0</v>
          </cell>
          <cell r="AJ47">
            <v>29105</v>
          </cell>
          <cell r="AK47">
            <v>653123</v>
          </cell>
          <cell r="AL47">
            <v>682228</v>
          </cell>
          <cell r="AM47">
            <v>0.71419999999999995</v>
          </cell>
          <cell r="AN47">
            <v>0.1641999999999999</v>
          </cell>
          <cell r="AO47">
            <v>0.5</v>
          </cell>
          <cell r="AP47">
            <v>0</v>
          </cell>
          <cell r="AQ47">
            <v>0</v>
          </cell>
          <cell r="AR47">
            <v>14414</v>
          </cell>
          <cell r="AS47">
            <v>323449</v>
          </cell>
          <cell r="AT47">
            <v>337863</v>
          </cell>
          <cell r="AU47">
            <v>5135353</v>
          </cell>
          <cell r="AV47">
            <v>447.56</v>
          </cell>
          <cell r="AW47">
            <v>11474.110733756368</v>
          </cell>
          <cell r="AX47">
            <v>9621.43</v>
          </cell>
          <cell r="AY47">
            <v>1852.6807337563678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>
            <v>3</v>
          </cell>
          <cell r="I48" t="str">
            <v>D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>
            <v>153</v>
          </cell>
          <cell r="X48">
            <v>0</v>
          </cell>
          <cell r="Y48">
            <v>0</v>
          </cell>
          <cell r="Z48">
            <v>72</v>
          </cell>
          <cell r="AA48">
            <v>1259955</v>
          </cell>
          <cell r="AB48">
            <v>0</v>
          </cell>
          <cell r="AC48">
            <v>0</v>
          </cell>
          <cell r="AD48">
            <v>667368</v>
          </cell>
          <cell r="AE48">
            <v>1927323</v>
          </cell>
          <cell r="AF48">
            <v>0.82</v>
          </cell>
          <cell r="AG48">
            <v>0.2</v>
          </cell>
          <cell r="AH48">
            <v>206633</v>
          </cell>
          <cell r="AI48">
            <v>0</v>
          </cell>
          <cell r="AJ48">
            <v>0</v>
          </cell>
          <cell r="AK48">
            <v>109448</v>
          </cell>
          <cell r="AL48">
            <v>316081</v>
          </cell>
          <cell r="AM48">
            <v>0.71419999999999995</v>
          </cell>
          <cell r="AN48">
            <v>0.1641999999999999</v>
          </cell>
          <cell r="AO48">
            <v>0.5</v>
          </cell>
          <cell r="AP48">
            <v>103442</v>
          </cell>
          <cell r="AQ48">
            <v>0</v>
          </cell>
          <cell r="AR48">
            <v>0</v>
          </cell>
          <cell r="AS48">
            <v>54791</v>
          </cell>
          <cell r="AT48">
            <v>158233</v>
          </cell>
          <cell r="AU48">
            <v>2401637</v>
          </cell>
          <cell r="AV48">
            <v>225</v>
          </cell>
          <cell r="AW48">
            <v>10673.942222222222</v>
          </cell>
          <cell r="AX48">
            <v>9621.43</v>
          </cell>
          <cell r="AY48">
            <v>1052.5122222222217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>
            <v>7</v>
          </cell>
          <cell r="I49" t="str">
            <v>D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>
            <v>0</v>
          </cell>
          <cell r="X49">
            <v>0</v>
          </cell>
          <cell r="Y49">
            <v>579.26</v>
          </cell>
          <cell r="Z49">
            <v>1294.94</v>
          </cell>
          <cell r="AA49">
            <v>0</v>
          </cell>
          <cell r="AB49">
            <v>0</v>
          </cell>
          <cell r="AC49">
            <v>4515911</v>
          </cell>
          <cell r="AD49">
            <v>12002799</v>
          </cell>
          <cell r="AE49">
            <v>16518710</v>
          </cell>
          <cell r="AF49">
            <v>0.56979999999999997</v>
          </cell>
          <cell r="AG49">
            <v>0.2</v>
          </cell>
          <cell r="AH49">
            <v>0</v>
          </cell>
          <cell r="AI49">
            <v>0</v>
          </cell>
          <cell r="AJ49">
            <v>514633</v>
          </cell>
          <cell r="AK49">
            <v>1367839</v>
          </cell>
          <cell r="AL49">
            <v>1882472</v>
          </cell>
          <cell r="AM49">
            <v>0.56979999999999997</v>
          </cell>
          <cell r="AN49">
            <v>1.9799999999999929E-2</v>
          </cell>
          <cell r="AO49">
            <v>0.5</v>
          </cell>
          <cell r="AP49">
            <v>0</v>
          </cell>
          <cell r="AQ49">
            <v>0</v>
          </cell>
          <cell r="AR49">
            <v>44708</v>
          </cell>
          <cell r="AS49">
            <v>118828</v>
          </cell>
          <cell r="AT49">
            <v>163536</v>
          </cell>
          <cell r="AU49">
            <v>18564718</v>
          </cell>
          <cell r="AV49">
            <v>1874.2</v>
          </cell>
          <cell r="AW49">
            <v>9905.4092412762784</v>
          </cell>
          <cell r="AX49">
            <v>10927.69</v>
          </cell>
          <cell r="AY49">
            <v>-1022.2807587237221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>
            <v>3</v>
          </cell>
          <cell r="I50" t="str">
            <v>D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>
            <v>228</v>
          </cell>
          <cell r="X50">
            <v>171</v>
          </cell>
          <cell r="Y50">
            <v>57</v>
          </cell>
          <cell r="Z50">
            <v>0</v>
          </cell>
          <cell r="AA50">
            <v>1877580</v>
          </cell>
          <cell r="AB50">
            <v>1294641</v>
          </cell>
          <cell r="AC50">
            <v>444372</v>
          </cell>
          <cell r="AD50">
            <v>0</v>
          </cell>
          <cell r="AE50">
            <v>3616593</v>
          </cell>
          <cell r="AF50">
            <v>0.49790000000000001</v>
          </cell>
          <cell r="AG50">
            <v>0.2</v>
          </cell>
          <cell r="AH50">
            <v>186969</v>
          </cell>
          <cell r="AI50">
            <v>128920</v>
          </cell>
          <cell r="AJ50">
            <v>44251</v>
          </cell>
          <cell r="AK50">
            <v>0</v>
          </cell>
          <cell r="AL50">
            <v>360140</v>
          </cell>
          <cell r="AM50">
            <v>0.49390000000000001</v>
          </cell>
          <cell r="AN50">
            <v>0</v>
          </cell>
          <cell r="AO50">
            <v>0.5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3976733</v>
          </cell>
          <cell r="AV50">
            <v>456</v>
          </cell>
          <cell r="AW50">
            <v>8720.9057017543855</v>
          </cell>
          <cell r="AX50">
            <v>8681.2800000000007</v>
          </cell>
          <cell r="AY50">
            <v>39.625701754384863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>
            <v>3</v>
          </cell>
          <cell r="I51" t="str">
            <v>D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>
            <v>4</v>
          </cell>
          <cell r="X51">
            <v>4</v>
          </cell>
          <cell r="Y51">
            <v>5.5</v>
          </cell>
          <cell r="Z51">
            <v>386.5</v>
          </cell>
          <cell r="AA51">
            <v>32940</v>
          </cell>
          <cell r="AB51">
            <v>30284</v>
          </cell>
          <cell r="AC51">
            <v>42878</v>
          </cell>
          <cell r="AD51">
            <v>3582469</v>
          </cell>
          <cell r="AE51">
            <v>3688571</v>
          </cell>
          <cell r="AF51">
            <v>0.85250000000000004</v>
          </cell>
          <cell r="AG51">
            <v>0.2</v>
          </cell>
          <cell r="AH51">
            <v>5616</v>
          </cell>
          <cell r="AI51">
            <v>5163</v>
          </cell>
          <cell r="AJ51">
            <v>7311</v>
          </cell>
          <cell r="AK51">
            <v>610811</v>
          </cell>
          <cell r="AL51">
            <v>628901</v>
          </cell>
          <cell r="AM51">
            <v>0.85250000000000004</v>
          </cell>
          <cell r="AN51">
            <v>0.30249999999999999</v>
          </cell>
          <cell r="AO51">
            <v>0.5</v>
          </cell>
          <cell r="AP51">
            <v>4982</v>
          </cell>
          <cell r="AQ51">
            <v>4580.4549999999999</v>
          </cell>
          <cell r="AR51">
            <v>6485</v>
          </cell>
          <cell r="AS51">
            <v>541848</v>
          </cell>
          <cell r="AT51">
            <v>557895.45499999996</v>
          </cell>
          <cell r="AU51">
            <v>4875367</v>
          </cell>
          <cell r="AV51">
            <v>400</v>
          </cell>
          <cell r="AW51">
            <v>12188.4175</v>
          </cell>
          <cell r="AX51">
            <v>10272.56</v>
          </cell>
          <cell r="AY51">
            <v>1915.8575000000001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>
            <v>3</v>
          </cell>
          <cell r="I52" t="str">
            <v>D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>
            <v>1</v>
          </cell>
          <cell r="X52">
            <v>3</v>
          </cell>
          <cell r="Y52">
            <v>6</v>
          </cell>
          <cell r="Z52">
            <v>56</v>
          </cell>
          <cell r="AA52">
            <v>8235</v>
          </cell>
          <cell r="AB52">
            <v>22713</v>
          </cell>
          <cell r="AC52">
            <v>46776</v>
          </cell>
          <cell r="AD52">
            <v>519064</v>
          </cell>
          <cell r="AE52">
            <v>596788</v>
          </cell>
          <cell r="AF52">
            <v>0.66669999999999996</v>
          </cell>
          <cell r="AG52">
            <v>0.2</v>
          </cell>
          <cell r="AH52">
            <v>1098</v>
          </cell>
          <cell r="AI52">
            <v>3029</v>
          </cell>
          <cell r="AJ52">
            <v>6237</v>
          </cell>
          <cell r="AK52">
            <v>69212</v>
          </cell>
          <cell r="AL52">
            <v>79576</v>
          </cell>
          <cell r="AM52">
            <v>0.66669999999999996</v>
          </cell>
          <cell r="AN52">
            <v>0.11669999999999991</v>
          </cell>
          <cell r="AO52">
            <v>0.5</v>
          </cell>
          <cell r="AP52">
            <v>481</v>
          </cell>
          <cell r="AQ52">
            <v>1325.3035499999989</v>
          </cell>
          <cell r="AR52">
            <v>2729</v>
          </cell>
          <cell r="AS52">
            <v>30287</v>
          </cell>
          <cell r="AT52">
            <v>34822.303549999997</v>
          </cell>
          <cell r="AU52">
            <v>711186</v>
          </cell>
          <cell r="AV52">
            <v>66</v>
          </cell>
          <cell r="AW52">
            <v>10775.545454545454</v>
          </cell>
          <cell r="AX52">
            <v>10701</v>
          </cell>
          <cell r="AY52">
            <v>74.545454545454049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>
            <v>3</v>
          </cell>
          <cell r="I53" t="str">
            <v>D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>
            <v>13</v>
          </cell>
          <cell r="X53">
            <v>15</v>
          </cell>
          <cell r="Y53">
            <v>34</v>
          </cell>
          <cell r="Z53">
            <v>247</v>
          </cell>
          <cell r="AA53">
            <v>107055</v>
          </cell>
          <cell r="AB53">
            <v>113565</v>
          </cell>
          <cell r="AC53">
            <v>265064</v>
          </cell>
          <cell r="AD53">
            <v>2289443</v>
          </cell>
          <cell r="AE53">
            <v>2775127</v>
          </cell>
          <cell r="AF53">
            <v>0.67959999999999998</v>
          </cell>
          <cell r="AG53">
            <v>0.2</v>
          </cell>
          <cell r="AH53">
            <v>14551</v>
          </cell>
          <cell r="AI53">
            <v>15436</v>
          </cell>
          <cell r="AJ53">
            <v>36027</v>
          </cell>
          <cell r="AK53">
            <v>311181</v>
          </cell>
          <cell r="AL53">
            <v>377195</v>
          </cell>
          <cell r="AM53">
            <v>0.67959999999999998</v>
          </cell>
          <cell r="AN53">
            <v>0.12959999999999994</v>
          </cell>
          <cell r="AO53">
            <v>0.5</v>
          </cell>
          <cell r="AP53">
            <v>6937</v>
          </cell>
          <cell r="AQ53">
            <v>7359.0119999999961</v>
          </cell>
          <cell r="AR53">
            <v>17176</v>
          </cell>
          <cell r="AS53">
            <v>148356</v>
          </cell>
          <cell r="AT53">
            <v>179828.01199999999</v>
          </cell>
          <cell r="AU53">
            <v>3332150</v>
          </cell>
          <cell r="AV53">
            <v>309</v>
          </cell>
          <cell r="AW53">
            <v>10783.656957928803</v>
          </cell>
          <cell r="AX53">
            <v>10701</v>
          </cell>
          <cell r="AY53">
            <v>82.656957928802512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>
            <v>3</v>
          </cell>
          <cell r="I54" t="str">
            <v>D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>
            <v>11.61</v>
          </cell>
          <cell r="X54">
            <v>19.350000000000001</v>
          </cell>
          <cell r="Y54">
            <v>38.700000000000003</v>
          </cell>
          <cell r="Z54">
            <v>317.33999999999997</v>
          </cell>
          <cell r="AA54">
            <v>95608</v>
          </cell>
          <cell r="AB54">
            <v>146499</v>
          </cell>
          <cell r="AC54">
            <v>301705</v>
          </cell>
          <cell r="AD54">
            <v>2941424</v>
          </cell>
          <cell r="AE54">
            <v>3485236</v>
          </cell>
          <cell r="AF54">
            <v>0.74939999999999996</v>
          </cell>
          <cell r="AG54">
            <v>0.2</v>
          </cell>
          <cell r="AH54">
            <v>14330</v>
          </cell>
          <cell r="AI54">
            <v>21957</v>
          </cell>
          <cell r="AJ54">
            <v>45220</v>
          </cell>
          <cell r="AK54">
            <v>440861</v>
          </cell>
          <cell r="AL54">
            <v>522368</v>
          </cell>
          <cell r="AM54">
            <v>0.74939999999999996</v>
          </cell>
          <cell r="AN54">
            <v>0.19939999999999991</v>
          </cell>
          <cell r="AO54">
            <v>0.5</v>
          </cell>
          <cell r="AP54">
            <v>9532</v>
          </cell>
          <cell r="AQ54">
            <v>14605.950299999993</v>
          </cell>
          <cell r="AR54">
            <v>30080</v>
          </cell>
          <cell r="AS54">
            <v>293260</v>
          </cell>
          <cell r="AT54">
            <v>347477.95030000003</v>
          </cell>
          <cell r="AU54">
            <v>4355082</v>
          </cell>
          <cell r="AV54">
            <v>387</v>
          </cell>
          <cell r="AW54">
            <v>11253.441860465116</v>
          </cell>
          <cell r="AX54">
            <v>10927.69</v>
          </cell>
          <cell r="AY54">
            <v>325.7518604651159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>
            <v>3</v>
          </cell>
          <cell r="I55" t="str">
            <v>D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>
            <v>17.399999999999999</v>
          </cell>
          <cell r="X55">
            <v>14.5</v>
          </cell>
          <cell r="Y55">
            <v>23.3</v>
          </cell>
          <cell r="Z55">
            <v>234.8</v>
          </cell>
          <cell r="AA55">
            <v>143289</v>
          </cell>
          <cell r="AB55">
            <v>109780</v>
          </cell>
          <cell r="AC55">
            <v>181647</v>
          </cell>
          <cell r="AD55">
            <v>2176361</v>
          </cell>
          <cell r="AE55">
            <v>2611077</v>
          </cell>
          <cell r="AF55">
            <v>0.75170000000000003</v>
          </cell>
          <cell r="AG55">
            <v>0.2</v>
          </cell>
          <cell r="AH55">
            <v>21542</v>
          </cell>
          <cell r="AI55">
            <v>16504</v>
          </cell>
          <cell r="AJ55">
            <v>27309</v>
          </cell>
          <cell r="AK55">
            <v>327194</v>
          </cell>
          <cell r="AL55">
            <v>392549</v>
          </cell>
          <cell r="AM55">
            <v>0.75170000000000003</v>
          </cell>
          <cell r="AN55">
            <v>0.20169999999999999</v>
          </cell>
          <cell r="AO55">
            <v>0.5</v>
          </cell>
          <cell r="AP55">
            <v>14451</v>
          </cell>
          <cell r="AQ55">
            <v>11071.313</v>
          </cell>
          <cell r="AR55">
            <v>18319</v>
          </cell>
          <cell r="AS55">
            <v>219486</v>
          </cell>
          <cell r="AT55">
            <v>263327.31300000002</v>
          </cell>
          <cell r="AU55">
            <v>3266953</v>
          </cell>
          <cell r="AV55">
            <v>290</v>
          </cell>
          <cell r="AW55">
            <v>11265.355172413792</v>
          </cell>
          <cell r="AX55">
            <v>10927.69</v>
          </cell>
          <cell r="AY55">
            <v>337.66517241379188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>
            <v>3</v>
          </cell>
          <cell r="I56" t="str">
            <v>D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>
            <v>1</v>
          </cell>
          <cell r="X56">
            <v>7</v>
          </cell>
          <cell r="Y56">
            <v>13</v>
          </cell>
          <cell r="Z56">
            <v>49</v>
          </cell>
          <cell r="AA56">
            <v>8235</v>
          </cell>
          <cell r="AB56">
            <v>52997</v>
          </cell>
          <cell r="AC56">
            <v>101348</v>
          </cell>
          <cell r="AD56">
            <v>454181</v>
          </cell>
          <cell r="AE56">
            <v>616761</v>
          </cell>
          <cell r="AF56">
            <v>0.65710000000000002</v>
          </cell>
          <cell r="AG56">
            <v>0.2</v>
          </cell>
          <cell r="AH56">
            <v>1082</v>
          </cell>
          <cell r="AI56">
            <v>6965</v>
          </cell>
          <cell r="AJ56">
            <v>13319</v>
          </cell>
          <cell r="AK56">
            <v>59688</v>
          </cell>
          <cell r="AL56">
            <v>81054</v>
          </cell>
          <cell r="AM56">
            <v>0.65710000000000002</v>
          </cell>
          <cell r="AN56">
            <v>0.10709999999999997</v>
          </cell>
          <cell r="AO56">
            <v>0.5</v>
          </cell>
          <cell r="AP56">
            <v>441</v>
          </cell>
          <cell r="AQ56">
            <v>2837.9893499999994</v>
          </cell>
          <cell r="AR56">
            <v>5427</v>
          </cell>
          <cell r="AS56">
            <v>24321</v>
          </cell>
          <cell r="AT56">
            <v>33026.989350000003</v>
          </cell>
          <cell r="AU56">
            <v>730842</v>
          </cell>
          <cell r="AV56">
            <v>70</v>
          </cell>
          <cell r="AW56">
            <v>10440.6</v>
          </cell>
          <cell r="AX56">
            <v>10701</v>
          </cell>
          <cell r="AY56">
            <v>-260.39999999999964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>
            <v>3</v>
          </cell>
          <cell r="I57" t="str">
            <v>D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>
            <v>13.02</v>
          </cell>
          <cell r="X57">
            <v>26.04</v>
          </cell>
          <cell r="Y57">
            <v>36.89</v>
          </cell>
          <cell r="Z57">
            <v>141.05000000000001</v>
          </cell>
          <cell r="AA57">
            <v>107220</v>
          </cell>
          <cell r="AB57">
            <v>197149</v>
          </cell>
          <cell r="AC57">
            <v>287594</v>
          </cell>
          <cell r="AD57">
            <v>1307392</v>
          </cell>
          <cell r="AE57">
            <v>1899355</v>
          </cell>
          <cell r="AF57">
            <v>0.59909999999999997</v>
          </cell>
          <cell r="AG57">
            <v>0.2</v>
          </cell>
          <cell r="AH57">
            <v>12847</v>
          </cell>
          <cell r="AI57">
            <v>23622</v>
          </cell>
          <cell r="AJ57">
            <v>34460</v>
          </cell>
          <cell r="AK57">
            <v>156652</v>
          </cell>
          <cell r="AL57">
            <v>227581</v>
          </cell>
          <cell r="AM57">
            <v>0.59909999999999997</v>
          </cell>
          <cell r="AN57">
            <v>4.9099999999999921E-2</v>
          </cell>
          <cell r="AO57">
            <v>0.5</v>
          </cell>
          <cell r="AP57">
            <v>2632</v>
          </cell>
          <cell r="AQ57">
            <v>4840.007949999992</v>
          </cell>
          <cell r="AR57">
            <v>7060</v>
          </cell>
          <cell r="AS57">
            <v>32096</v>
          </cell>
          <cell r="AT57">
            <v>46628.007949999992</v>
          </cell>
          <cell r="AU57">
            <v>2173564</v>
          </cell>
          <cell r="AV57">
            <v>217</v>
          </cell>
          <cell r="AW57">
            <v>10016.42396313364</v>
          </cell>
          <cell r="AX57">
            <v>10701</v>
          </cell>
          <cell r="AY57">
            <v>-684.57603686635957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>
            <v>3</v>
          </cell>
          <cell r="I58" t="str">
            <v>D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>
            <v>2</v>
          </cell>
          <cell r="X58">
            <v>4</v>
          </cell>
          <cell r="Y58">
            <v>8</v>
          </cell>
          <cell r="Z58">
            <v>40</v>
          </cell>
          <cell r="AA58">
            <v>16470</v>
          </cell>
          <cell r="AB58">
            <v>30284</v>
          </cell>
          <cell r="AC58">
            <v>62368</v>
          </cell>
          <cell r="AD58">
            <v>370760</v>
          </cell>
          <cell r="AE58">
            <v>479882</v>
          </cell>
          <cell r="AF58">
            <v>0.5</v>
          </cell>
          <cell r="AG58">
            <v>0.2</v>
          </cell>
          <cell r="AH58">
            <v>1647</v>
          </cell>
          <cell r="AI58">
            <v>3028</v>
          </cell>
          <cell r="AJ58">
            <v>6237</v>
          </cell>
          <cell r="AK58">
            <v>37076</v>
          </cell>
          <cell r="AL58">
            <v>47988</v>
          </cell>
          <cell r="AM58">
            <v>0.5</v>
          </cell>
          <cell r="AN58">
            <v>0</v>
          </cell>
          <cell r="AO58">
            <v>0.5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527870</v>
          </cell>
          <cell r="AV58">
            <v>54</v>
          </cell>
          <cell r="AW58">
            <v>9775.3703703703704</v>
          </cell>
          <cell r="AX58">
            <v>10701</v>
          </cell>
          <cell r="AY58">
            <v>-925.62962962962956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>
            <v>3</v>
          </cell>
          <cell r="I59" t="str">
            <v>D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>
            <v>0</v>
          </cell>
          <cell r="X59">
            <v>0</v>
          </cell>
          <cell r="Y59">
            <v>0</v>
          </cell>
          <cell r="Z59">
            <v>192</v>
          </cell>
          <cell r="AA59">
            <v>0</v>
          </cell>
          <cell r="AB59">
            <v>0</v>
          </cell>
          <cell r="AC59">
            <v>0</v>
          </cell>
          <cell r="AD59">
            <v>1779648</v>
          </cell>
          <cell r="AE59">
            <v>1779648</v>
          </cell>
          <cell r="AF59">
            <v>0.8</v>
          </cell>
          <cell r="AG59">
            <v>0.2</v>
          </cell>
          <cell r="AH59">
            <v>0</v>
          </cell>
          <cell r="AI59">
            <v>0</v>
          </cell>
          <cell r="AJ59">
            <v>0</v>
          </cell>
          <cell r="AK59">
            <v>284744</v>
          </cell>
          <cell r="AL59">
            <v>284744</v>
          </cell>
          <cell r="AM59">
            <v>0.8</v>
          </cell>
          <cell r="AN59">
            <v>0.25</v>
          </cell>
          <cell r="AO59">
            <v>0.5</v>
          </cell>
          <cell r="AP59">
            <v>0</v>
          </cell>
          <cell r="AQ59">
            <v>0</v>
          </cell>
          <cell r="AR59">
            <v>0</v>
          </cell>
          <cell r="AS59">
            <v>222456</v>
          </cell>
          <cell r="AT59">
            <v>222456</v>
          </cell>
          <cell r="AU59">
            <v>2286848</v>
          </cell>
          <cell r="AV59">
            <v>192</v>
          </cell>
          <cell r="AW59">
            <v>11910.666666666666</v>
          </cell>
          <cell r="AX59">
            <v>10896.05</v>
          </cell>
          <cell r="AY59">
            <v>1014.6166666666668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>
            <v>3</v>
          </cell>
          <cell r="I60" t="str">
            <v>D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>
            <v>95</v>
          </cell>
          <cell r="X60">
            <v>0</v>
          </cell>
          <cell r="Y60">
            <v>0</v>
          </cell>
          <cell r="Z60">
            <v>0</v>
          </cell>
          <cell r="AA60">
            <v>782325</v>
          </cell>
          <cell r="AB60">
            <v>0</v>
          </cell>
          <cell r="AC60">
            <v>0</v>
          </cell>
          <cell r="AD60">
            <v>0</v>
          </cell>
          <cell r="AE60">
            <v>782325</v>
          </cell>
          <cell r="AF60">
            <v>0.9</v>
          </cell>
          <cell r="AG60">
            <v>0.2</v>
          </cell>
          <cell r="AH60">
            <v>140819</v>
          </cell>
          <cell r="AI60">
            <v>0</v>
          </cell>
          <cell r="AJ60">
            <v>0</v>
          </cell>
          <cell r="AK60">
            <v>0</v>
          </cell>
          <cell r="AL60">
            <v>140819</v>
          </cell>
          <cell r="AM60">
            <v>0.9</v>
          </cell>
          <cell r="AN60">
            <v>0.35</v>
          </cell>
          <cell r="AO60">
            <v>0.5</v>
          </cell>
          <cell r="AP60">
            <v>136907</v>
          </cell>
          <cell r="AQ60">
            <v>0</v>
          </cell>
          <cell r="AR60">
            <v>0</v>
          </cell>
          <cell r="AS60">
            <v>0</v>
          </cell>
          <cell r="AT60">
            <v>136907</v>
          </cell>
          <cell r="AU60">
            <v>1060051</v>
          </cell>
          <cell r="AV60">
            <v>95</v>
          </cell>
          <cell r="AW60">
            <v>11158.431578947368</v>
          </cell>
          <cell r="AX60">
            <v>10896.05</v>
          </cell>
          <cell r="AY60">
            <v>262.38157894736833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>
            <v>3</v>
          </cell>
          <cell r="I61" t="str">
            <v>D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>
            <v>186.3</v>
          </cell>
          <cell r="X61">
            <v>117</v>
          </cell>
          <cell r="Y61">
            <v>64.349999999999994</v>
          </cell>
          <cell r="Z61">
            <v>82.35</v>
          </cell>
          <cell r="AA61">
            <v>1534181</v>
          </cell>
          <cell r="AB61">
            <v>885807</v>
          </cell>
          <cell r="AC61">
            <v>501673</v>
          </cell>
          <cell r="AD61">
            <v>763302</v>
          </cell>
          <cell r="AE61">
            <v>3684963</v>
          </cell>
          <cell r="AF61">
            <v>0.75049999999999994</v>
          </cell>
          <cell r="AG61">
            <v>0.2</v>
          </cell>
          <cell r="AH61">
            <v>230281</v>
          </cell>
          <cell r="AI61">
            <v>132960</v>
          </cell>
          <cell r="AJ61">
            <v>75301</v>
          </cell>
          <cell r="AK61">
            <v>114572</v>
          </cell>
          <cell r="AL61">
            <v>553114</v>
          </cell>
          <cell r="AM61">
            <v>0.75049999999999994</v>
          </cell>
          <cell r="AN61">
            <v>0.2004999999999999</v>
          </cell>
          <cell r="AO61">
            <v>0.5</v>
          </cell>
          <cell r="AP61">
            <v>153802</v>
          </cell>
          <cell r="AQ61">
            <v>88802.151749999961</v>
          </cell>
          <cell r="AR61">
            <v>50293</v>
          </cell>
          <cell r="AS61">
            <v>76521</v>
          </cell>
          <cell r="AT61">
            <v>369418.15174999996</v>
          </cell>
          <cell r="AU61">
            <v>4607495</v>
          </cell>
          <cell r="AV61">
            <v>450</v>
          </cell>
          <cell r="AW61">
            <v>10238.877777777778</v>
          </cell>
          <cell r="AX61">
            <v>10986.83</v>
          </cell>
          <cell r="AY61">
            <v>-747.95222222222219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>
            <v>3</v>
          </cell>
          <cell r="I62" t="str">
            <v>D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>
            <v>368.6</v>
          </cell>
          <cell r="X62">
            <v>300.3</v>
          </cell>
          <cell r="Y62">
            <v>218.4</v>
          </cell>
          <cell r="Z62">
            <v>477.8</v>
          </cell>
          <cell r="AA62">
            <v>3035421</v>
          </cell>
          <cell r="AB62">
            <v>2273571</v>
          </cell>
          <cell r="AC62">
            <v>1702646</v>
          </cell>
          <cell r="AD62">
            <v>4428728</v>
          </cell>
          <cell r="AE62">
            <v>11440366</v>
          </cell>
          <cell r="AF62">
            <v>0.26069999999999999</v>
          </cell>
          <cell r="AG62">
            <v>0.2</v>
          </cell>
          <cell r="AH62">
            <v>158267</v>
          </cell>
          <cell r="AI62">
            <v>118544</v>
          </cell>
          <cell r="AJ62">
            <v>88776</v>
          </cell>
          <cell r="AK62">
            <v>230914</v>
          </cell>
          <cell r="AL62">
            <v>596501</v>
          </cell>
          <cell r="AM62">
            <v>0.26069999999999999</v>
          </cell>
          <cell r="AN62">
            <v>0</v>
          </cell>
          <cell r="AO62">
            <v>0.5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12036867</v>
          </cell>
          <cell r="AV62">
            <v>1365.1000000000001</v>
          </cell>
          <cell r="AW62">
            <v>8817.5716064757144</v>
          </cell>
          <cell r="AX62">
            <v>10986.83</v>
          </cell>
          <cell r="AY62">
            <v>-2169.2583935242856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>
            <v>3</v>
          </cell>
          <cell r="I63" t="str">
            <v>D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>
            <v>0</v>
          </cell>
          <cell r="X63">
            <v>0</v>
          </cell>
          <cell r="Y63">
            <v>0</v>
          </cell>
          <cell r="Z63">
            <v>150</v>
          </cell>
          <cell r="AA63">
            <v>0</v>
          </cell>
          <cell r="AB63">
            <v>0</v>
          </cell>
          <cell r="AC63">
            <v>0</v>
          </cell>
          <cell r="AD63">
            <v>1390350</v>
          </cell>
          <cell r="AE63">
            <v>1390350</v>
          </cell>
          <cell r="AF63">
            <v>0.75319999999999998</v>
          </cell>
          <cell r="AG63">
            <v>0.2</v>
          </cell>
          <cell r="AH63">
            <v>0</v>
          </cell>
          <cell r="AI63">
            <v>0</v>
          </cell>
          <cell r="AJ63">
            <v>0</v>
          </cell>
          <cell r="AK63">
            <v>209442</v>
          </cell>
          <cell r="AL63">
            <v>209442</v>
          </cell>
          <cell r="AM63">
            <v>0.75319999999999998</v>
          </cell>
          <cell r="AN63">
            <v>0.20319999999999994</v>
          </cell>
          <cell r="AO63">
            <v>0.5</v>
          </cell>
          <cell r="AP63">
            <v>0</v>
          </cell>
          <cell r="AQ63">
            <v>0</v>
          </cell>
          <cell r="AR63">
            <v>0</v>
          </cell>
          <cell r="AS63">
            <v>141260</v>
          </cell>
          <cell r="AT63">
            <v>141260</v>
          </cell>
          <cell r="AU63">
            <v>1741052</v>
          </cell>
          <cell r="AV63">
            <v>150</v>
          </cell>
          <cell r="AW63">
            <v>11607.013333333334</v>
          </cell>
          <cell r="AX63">
            <v>10986.83</v>
          </cell>
          <cell r="AY63">
            <v>620.1833333333343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>
            <v>7</v>
          </cell>
          <cell r="I64" t="str">
            <v>D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>
            <v>467</v>
          </cell>
          <cell r="X64">
            <v>176</v>
          </cell>
          <cell r="Y64">
            <v>47</v>
          </cell>
          <cell r="Z64">
            <v>0</v>
          </cell>
          <cell r="AA64">
            <v>3845745</v>
          </cell>
          <cell r="AB64">
            <v>1332496</v>
          </cell>
          <cell r="AC64">
            <v>366412</v>
          </cell>
          <cell r="AD64">
            <v>0</v>
          </cell>
          <cell r="AE64">
            <v>5544653</v>
          </cell>
          <cell r="AF64">
            <v>0.10580000000000001</v>
          </cell>
          <cell r="AG64">
            <v>0.2</v>
          </cell>
          <cell r="AH64">
            <v>81376</v>
          </cell>
          <cell r="AI64">
            <v>28196</v>
          </cell>
          <cell r="AJ64">
            <v>7753</v>
          </cell>
          <cell r="AK64">
            <v>0</v>
          </cell>
          <cell r="AL64">
            <v>117325</v>
          </cell>
          <cell r="AM64">
            <v>0.10580000000000001</v>
          </cell>
          <cell r="AN64">
            <v>0</v>
          </cell>
          <cell r="AO64">
            <v>0.5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5661978</v>
          </cell>
          <cell r="AV64">
            <v>690</v>
          </cell>
          <cell r="AW64">
            <v>8205.7652173913048</v>
          </cell>
          <cell r="AX64">
            <v>9532.2099999999991</v>
          </cell>
          <cell r="AY64">
            <v>-1326.4447826086944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>
            <v>7</v>
          </cell>
          <cell r="I65" t="str">
            <v>D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>
            <v>122</v>
          </cell>
          <cell r="X65">
            <v>92</v>
          </cell>
          <cell r="Y65">
            <v>52</v>
          </cell>
          <cell r="Z65">
            <v>119</v>
          </cell>
          <cell r="AA65">
            <v>1004670</v>
          </cell>
          <cell r="AB65">
            <v>696532</v>
          </cell>
          <cell r="AC65">
            <v>405392</v>
          </cell>
          <cell r="AD65">
            <v>1103011</v>
          </cell>
          <cell r="AE65">
            <v>3209605</v>
          </cell>
          <cell r="AF65">
            <v>0.17399999999999999</v>
          </cell>
          <cell r="AG65">
            <v>0.2</v>
          </cell>
          <cell r="AH65">
            <v>34963</v>
          </cell>
          <cell r="AI65">
            <v>24239</v>
          </cell>
          <cell r="AJ65">
            <v>14108</v>
          </cell>
          <cell r="AK65">
            <v>38385</v>
          </cell>
          <cell r="AL65">
            <v>111695</v>
          </cell>
          <cell r="AM65">
            <v>0.17399999999999999</v>
          </cell>
          <cell r="AN65">
            <v>0</v>
          </cell>
          <cell r="AO65">
            <v>0.5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3321300</v>
          </cell>
          <cell r="AV65">
            <v>385</v>
          </cell>
          <cell r="AW65">
            <v>8626.7532467532474</v>
          </cell>
          <cell r="AX65">
            <v>10584.83</v>
          </cell>
          <cell r="AY65">
            <v>-1958.0767532467526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>
            <v>2</v>
          </cell>
          <cell r="I66" t="str">
            <v>D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>
            <v>195.1</v>
          </cell>
          <cell r="X66">
            <v>138</v>
          </cell>
          <cell r="Y66">
            <v>94</v>
          </cell>
          <cell r="Z66">
            <v>8</v>
          </cell>
          <cell r="AA66">
            <v>1606649</v>
          </cell>
          <cell r="AB66">
            <v>1044798</v>
          </cell>
          <cell r="AC66">
            <v>732824</v>
          </cell>
          <cell r="AD66">
            <v>74152</v>
          </cell>
          <cell r="AE66">
            <v>3458423</v>
          </cell>
          <cell r="AF66">
            <v>0.50870000000000004</v>
          </cell>
          <cell r="AG66">
            <v>0.2</v>
          </cell>
          <cell r="AH66">
            <v>163460</v>
          </cell>
          <cell r="AI66">
            <v>106298</v>
          </cell>
          <cell r="AJ66">
            <v>74558</v>
          </cell>
          <cell r="AK66">
            <v>7544</v>
          </cell>
          <cell r="AL66">
            <v>351860</v>
          </cell>
          <cell r="AM66">
            <v>0.50870000000000004</v>
          </cell>
          <cell r="AN66">
            <v>0</v>
          </cell>
          <cell r="AO66">
            <v>0.5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3810283</v>
          </cell>
          <cell r="AV66">
            <v>435.1</v>
          </cell>
          <cell r="AW66">
            <v>8757.2581015858414</v>
          </cell>
          <cell r="AX66">
            <v>9613.18</v>
          </cell>
          <cell r="AY66">
            <v>-855.92189841415893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>
            <v>3</v>
          </cell>
          <cell r="I67" t="str">
            <v>D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>
            <v>45.08</v>
          </cell>
          <cell r="X67">
            <v>42.14</v>
          </cell>
          <cell r="Y67">
            <v>55.86</v>
          </cell>
          <cell r="Z67">
            <v>171.5</v>
          </cell>
          <cell r="AA67">
            <v>371234</v>
          </cell>
          <cell r="AB67">
            <v>319042</v>
          </cell>
          <cell r="AC67">
            <v>435485</v>
          </cell>
          <cell r="AD67">
            <v>1589634</v>
          </cell>
          <cell r="AE67">
            <v>2715395</v>
          </cell>
          <cell r="AF67">
            <v>0.67290000000000005</v>
          </cell>
          <cell r="AG67">
            <v>0.2</v>
          </cell>
          <cell r="AH67">
            <v>49961</v>
          </cell>
          <cell r="AI67">
            <v>42937</v>
          </cell>
          <cell r="AJ67">
            <v>58608</v>
          </cell>
          <cell r="AK67">
            <v>213933</v>
          </cell>
          <cell r="AL67">
            <v>365439</v>
          </cell>
          <cell r="AM67">
            <v>0.59130000000000005</v>
          </cell>
          <cell r="AN67">
            <v>4.1300000000000003E-2</v>
          </cell>
          <cell r="AO67">
            <v>0.5</v>
          </cell>
          <cell r="AP67">
            <v>7666</v>
          </cell>
          <cell r="AQ67">
            <v>6588.2173000000003</v>
          </cell>
          <cell r="AR67">
            <v>8993</v>
          </cell>
          <cell r="AS67">
            <v>32826</v>
          </cell>
          <cell r="AT67">
            <v>56073.217300000004</v>
          </cell>
          <cell r="AU67">
            <v>3136907</v>
          </cell>
          <cell r="AV67">
            <v>314.58</v>
          </cell>
          <cell r="AW67">
            <v>9971.7305613834324</v>
          </cell>
          <cell r="AX67">
            <v>8584.89</v>
          </cell>
          <cell r="AY67">
            <v>1386.8405613834329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>
            <v>3</v>
          </cell>
          <cell r="I68" t="str">
            <v>D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>
            <v>0</v>
          </cell>
          <cell r="X68">
            <v>2.08</v>
          </cell>
          <cell r="Y68">
            <v>11.44</v>
          </cell>
          <cell r="Z68">
            <v>90.48</v>
          </cell>
          <cell r="AA68">
            <v>0</v>
          </cell>
          <cell r="AB68">
            <v>15748</v>
          </cell>
          <cell r="AC68">
            <v>89186</v>
          </cell>
          <cell r="AD68">
            <v>838659</v>
          </cell>
          <cell r="AE68">
            <v>943593</v>
          </cell>
          <cell r="AF68">
            <v>0.67310000000000003</v>
          </cell>
          <cell r="AG68">
            <v>0.2</v>
          </cell>
          <cell r="AH68">
            <v>0</v>
          </cell>
          <cell r="AI68">
            <v>2120</v>
          </cell>
          <cell r="AJ68">
            <v>12006</v>
          </cell>
          <cell r="AK68">
            <v>112900</v>
          </cell>
          <cell r="AL68">
            <v>127026</v>
          </cell>
          <cell r="AM68">
            <v>0.67310000000000003</v>
          </cell>
          <cell r="AN68">
            <v>0.12309999999999999</v>
          </cell>
          <cell r="AO68">
            <v>0.5</v>
          </cell>
          <cell r="AP68">
            <v>0</v>
          </cell>
          <cell r="AQ68">
            <v>969.28939999999989</v>
          </cell>
          <cell r="AR68">
            <v>5489</v>
          </cell>
          <cell r="AS68">
            <v>51619</v>
          </cell>
          <cell r="AT68">
            <v>58077.289400000001</v>
          </cell>
          <cell r="AU68">
            <v>1128696</v>
          </cell>
          <cell r="AV68">
            <v>104</v>
          </cell>
          <cell r="AW68">
            <v>10852.846153846154</v>
          </cell>
          <cell r="AX68">
            <v>10584.83</v>
          </cell>
          <cell r="AY68">
            <v>268.01615384615434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>
            <v>3</v>
          </cell>
          <cell r="I69" t="str">
            <v>D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>
            <v>0</v>
          </cell>
          <cell r="X69">
            <v>0</v>
          </cell>
          <cell r="Y69">
            <v>13</v>
          </cell>
          <cell r="Z69">
            <v>537</v>
          </cell>
          <cell r="AA69">
            <v>0</v>
          </cell>
          <cell r="AB69">
            <v>0</v>
          </cell>
          <cell r="AC69">
            <v>101348</v>
          </cell>
          <cell r="AD69">
            <v>4977453</v>
          </cell>
          <cell r="AE69">
            <v>5078801</v>
          </cell>
          <cell r="AF69">
            <v>0.86</v>
          </cell>
          <cell r="AG69">
            <v>0.2</v>
          </cell>
          <cell r="AH69">
            <v>0</v>
          </cell>
          <cell r="AI69">
            <v>0</v>
          </cell>
          <cell r="AJ69">
            <v>17432</v>
          </cell>
          <cell r="AK69">
            <v>856122</v>
          </cell>
          <cell r="AL69">
            <v>873554</v>
          </cell>
          <cell r="AM69">
            <v>0.71740000000000004</v>
          </cell>
          <cell r="AN69">
            <v>0.16739999999999999</v>
          </cell>
          <cell r="AO69">
            <v>0.5</v>
          </cell>
          <cell r="AP69">
            <v>0</v>
          </cell>
          <cell r="AQ69">
            <v>0</v>
          </cell>
          <cell r="AR69">
            <v>8483</v>
          </cell>
          <cell r="AS69">
            <v>416613</v>
          </cell>
          <cell r="AT69">
            <v>425096</v>
          </cell>
          <cell r="AU69">
            <v>6377451</v>
          </cell>
          <cell r="AV69">
            <v>550</v>
          </cell>
          <cell r="AW69">
            <v>11595.365454545454</v>
          </cell>
          <cell r="AX69">
            <v>9312.75</v>
          </cell>
          <cell r="AY69">
            <v>2282.6154545454538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>
            <v>3</v>
          </cell>
          <cell r="I70" t="str">
            <v>D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>
            <v>218.5</v>
          </cell>
          <cell r="X70">
            <v>224.2</v>
          </cell>
          <cell r="Y70">
            <v>168.15</v>
          </cell>
          <cell r="Z70">
            <v>0</v>
          </cell>
          <cell r="AA70">
            <v>1799348</v>
          </cell>
          <cell r="AB70">
            <v>1697418</v>
          </cell>
          <cell r="AC70">
            <v>1310897</v>
          </cell>
          <cell r="AD70">
            <v>0</v>
          </cell>
          <cell r="AE70">
            <v>4807663</v>
          </cell>
          <cell r="AF70">
            <v>0.35809999999999997</v>
          </cell>
          <cell r="AG70">
            <v>0.2</v>
          </cell>
          <cell r="AH70">
            <v>128869</v>
          </cell>
          <cell r="AI70">
            <v>121569</v>
          </cell>
          <cell r="AJ70">
            <v>93886</v>
          </cell>
          <cell r="AK70">
            <v>0</v>
          </cell>
          <cell r="AL70">
            <v>344324</v>
          </cell>
          <cell r="AM70">
            <v>0.35809999999999997</v>
          </cell>
          <cell r="AN70">
            <v>0</v>
          </cell>
          <cell r="AO70">
            <v>0.5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5151987</v>
          </cell>
          <cell r="AV70">
            <v>610.85</v>
          </cell>
          <cell r="AW70">
            <v>8434.1278546287958</v>
          </cell>
          <cell r="AX70">
            <v>8912.6200000000008</v>
          </cell>
          <cell r="AY70">
            <v>-478.49214537120497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>
            <v>3</v>
          </cell>
          <cell r="I71" t="str">
            <v>D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>
            <v>97.65</v>
          </cell>
          <cell r="X71">
            <v>131.25</v>
          </cell>
          <cell r="Y71">
            <v>28.35</v>
          </cell>
          <cell r="Z71">
            <v>92.75</v>
          </cell>
          <cell r="AA71">
            <v>804148</v>
          </cell>
          <cell r="AB71">
            <v>993694</v>
          </cell>
          <cell r="AC71">
            <v>221017</v>
          </cell>
          <cell r="AD71">
            <v>859700</v>
          </cell>
          <cell r="AE71">
            <v>2878559</v>
          </cell>
          <cell r="AF71">
            <v>0.76900000000000002</v>
          </cell>
          <cell r="AG71">
            <v>0.2</v>
          </cell>
          <cell r="AH71">
            <v>123678</v>
          </cell>
          <cell r="AI71">
            <v>152830</v>
          </cell>
          <cell r="AJ71">
            <v>33992</v>
          </cell>
          <cell r="AK71">
            <v>132222</v>
          </cell>
          <cell r="AL71">
            <v>442722</v>
          </cell>
          <cell r="AM71">
            <v>0.73550000000000004</v>
          </cell>
          <cell r="AN71">
            <v>0.1855</v>
          </cell>
          <cell r="AO71">
            <v>0.5</v>
          </cell>
          <cell r="AP71">
            <v>74585</v>
          </cell>
          <cell r="AQ71">
            <v>92165.118499999997</v>
          </cell>
          <cell r="AR71">
            <v>20499</v>
          </cell>
          <cell r="AS71">
            <v>79737</v>
          </cell>
          <cell r="AT71">
            <v>266986.11849999998</v>
          </cell>
          <cell r="AU71">
            <v>3588267</v>
          </cell>
          <cell r="AV71">
            <v>350</v>
          </cell>
          <cell r="AW71">
            <v>10252.191428571428</v>
          </cell>
          <cell r="AX71">
            <v>10019.4</v>
          </cell>
          <cell r="AY71">
            <v>232.7914285714287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>
            <v>3</v>
          </cell>
          <cell r="I72" t="str">
            <v>D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>
            <v>0</v>
          </cell>
          <cell r="X72">
            <v>18.05</v>
          </cell>
          <cell r="Y72">
            <v>36.1</v>
          </cell>
          <cell r="Z72">
            <v>61.75</v>
          </cell>
          <cell r="AA72">
            <v>0</v>
          </cell>
          <cell r="AB72">
            <v>136657</v>
          </cell>
          <cell r="AC72">
            <v>281436</v>
          </cell>
          <cell r="AD72">
            <v>572361</v>
          </cell>
          <cell r="AE72">
            <v>990454</v>
          </cell>
          <cell r="AF72">
            <v>0.89259999999999995</v>
          </cell>
          <cell r="AG72">
            <v>0.2</v>
          </cell>
          <cell r="AH72">
            <v>0</v>
          </cell>
          <cell r="AI72">
            <v>24396</v>
          </cell>
          <cell r="AJ72">
            <v>50242</v>
          </cell>
          <cell r="AK72">
            <v>102178</v>
          </cell>
          <cell r="AL72">
            <v>176816</v>
          </cell>
          <cell r="AM72">
            <v>0.625</v>
          </cell>
          <cell r="AN72">
            <v>7.4999999999999956E-2</v>
          </cell>
          <cell r="AO72">
            <v>0.5</v>
          </cell>
          <cell r="AP72">
            <v>0</v>
          </cell>
          <cell r="AQ72">
            <v>5124.6374999999971</v>
          </cell>
          <cell r="AR72">
            <v>10554</v>
          </cell>
          <cell r="AS72">
            <v>21464</v>
          </cell>
          <cell r="AT72">
            <v>37142.637499999997</v>
          </cell>
          <cell r="AU72">
            <v>1204413</v>
          </cell>
          <cell r="AV72">
            <v>115.9</v>
          </cell>
          <cell r="AW72">
            <v>10391.829163071612</v>
          </cell>
          <cell r="AX72">
            <v>9780.02</v>
          </cell>
          <cell r="AY72">
            <v>611.80916307161169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>
            <v>8</v>
          </cell>
          <cell r="I73" t="str">
            <v>D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>
            <v>0</v>
          </cell>
          <cell r="X73">
            <v>0</v>
          </cell>
          <cell r="Y73">
            <v>0</v>
          </cell>
          <cell r="Z73">
            <v>95</v>
          </cell>
          <cell r="AA73">
            <v>0</v>
          </cell>
          <cell r="AB73">
            <v>0</v>
          </cell>
          <cell r="AC73">
            <v>0</v>
          </cell>
          <cell r="AD73">
            <v>880555</v>
          </cell>
          <cell r="AE73">
            <v>880555</v>
          </cell>
          <cell r="AF73">
            <v>0.33329999999999999</v>
          </cell>
          <cell r="AG73">
            <v>0.2</v>
          </cell>
          <cell r="AH73">
            <v>0</v>
          </cell>
          <cell r="AI73">
            <v>0</v>
          </cell>
          <cell r="AJ73">
            <v>0</v>
          </cell>
          <cell r="AK73">
            <v>58698</v>
          </cell>
          <cell r="AL73">
            <v>58698</v>
          </cell>
          <cell r="AM73">
            <v>0.33329999999999999</v>
          </cell>
          <cell r="AN73">
            <v>0</v>
          </cell>
          <cell r="AO73">
            <v>0.5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939253</v>
          </cell>
          <cell r="AV73">
            <v>95</v>
          </cell>
          <cell r="AW73">
            <v>9886.8736842105263</v>
          </cell>
          <cell r="AX73">
            <v>9780.02</v>
          </cell>
          <cell r="AY73">
            <v>106.8536842105259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>
            <v>4</v>
          </cell>
          <cell r="I74" t="str">
            <v>D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>
            <v>60</v>
          </cell>
          <cell r="X74">
            <v>42</v>
          </cell>
          <cell r="Y74">
            <v>31</v>
          </cell>
          <cell r="Z74">
            <v>20</v>
          </cell>
          <cell r="AA74">
            <v>494100</v>
          </cell>
          <cell r="AB74">
            <v>317982</v>
          </cell>
          <cell r="AC74">
            <v>241676</v>
          </cell>
          <cell r="AD74">
            <v>185380</v>
          </cell>
          <cell r="AE74">
            <v>1239138</v>
          </cell>
          <cell r="AF74">
            <v>0.5</v>
          </cell>
          <cell r="AG74">
            <v>0.2</v>
          </cell>
          <cell r="AH74">
            <v>49410</v>
          </cell>
          <cell r="AI74">
            <v>31798</v>
          </cell>
          <cell r="AJ74">
            <v>24168</v>
          </cell>
          <cell r="AK74">
            <v>18538</v>
          </cell>
          <cell r="AL74">
            <v>123914</v>
          </cell>
          <cell r="AM74">
            <v>0.5</v>
          </cell>
          <cell r="AN74">
            <v>0</v>
          </cell>
          <cell r="AO74">
            <v>0.5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1363052</v>
          </cell>
          <cell r="AV74">
            <v>153</v>
          </cell>
          <cell r="AW74">
            <v>8908.83660130719</v>
          </cell>
          <cell r="AX74">
            <v>9312.3700000000008</v>
          </cell>
          <cell r="AY74">
            <v>-403.53339869281081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>
            <v>4</v>
          </cell>
          <cell r="I75" t="str">
            <v>D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>
            <v>0</v>
          </cell>
          <cell r="X75">
            <v>114</v>
          </cell>
          <cell r="Y75">
            <v>114</v>
          </cell>
          <cell r="Z75">
            <v>0</v>
          </cell>
          <cell r="AA75">
            <v>0</v>
          </cell>
          <cell r="AB75">
            <v>863094</v>
          </cell>
          <cell r="AC75">
            <v>888744</v>
          </cell>
          <cell r="AD75">
            <v>0</v>
          </cell>
          <cell r="AE75">
            <v>1751838</v>
          </cell>
          <cell r="AF75">
            <v>0.4</v>
          </cell>
          <cell r="AG75">
            <v>0.2</v>
          </cell>
          <cell r="AH75">
            <v>0</v>
          </cell>
          <cell r="AI75">
            <v>69048</v>
          </cell>
          <cell r="AJ75">
            <v>71100</v>
          </cell>
          <cell r="AK75">
            <v>0</v>
          </cell>
          <cell r="AL75">
            <v>140148</v>
          </cell>
          <cell r="AM75">
            <v>0.4</v>
          </cell>
          <cell r="AN75">
            <v>0</v>
          </cell>
          <cell r="AO75">
            <v>0.5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1891986</v>
          </cell>
          <cell r="AV75">
            <v>228</v>
          </cell>
          <cell r="AW75">
            <v>8298.1842105263149</v>
          </cell>
          <cell r="AX75">
            <v>10061.92</v>
          </cell>
          <cell r="AY75">
            <v>-1763.7357894736851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>
            <v>4</v>
          </cell>
          <cell r="I76" t="str">
            <v>D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>
            <v>118.75</v>
          </cell>
          <cell r="X76">
            <v>71</v>
          </cell>
          <cell r="Y76">
            <v>0</v>
          </cell>
          <cell r="Z76">
            <v>0</v>
          </cell>
          <cell r="AA76">
            <v>977906</v>
          </cell>
          <cell r="AB76">
            <v>537541</v>
          </cell>
          <cell r="AC76">
            <v>0</v>
          </cell>
          <cell r="AD76">
            <v>0</v>
          </cell>
          <cell r="AE76">
            <v>1515447</v>
          </cell>
          <cell r="AF76">
            <v>0.77500000000000002</v>
          </cell>
          <cell r="AG76">
            <v>0.2</v>
          </cell>
          <cell r="AH76">
            <v>151575</v>
          </cell>
          <cell r="AI76">
            <v>83319</v>
          </cell>
          <cell r="AJ76">
            <v>0</v>
          </cell>
          <cell r="AK76">
            <v>0</v>
          </cell>
          <cell r="AL76">
            <v>234894</v>
          </cell>
          <cell r="AM76">
            <v>0.41760000000000003</v>
          </cell>
          <cell r="AN76">
            <v>0</v>
          </cell>
          <cell r="AO76">
            <v>0.5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1750341</v>
          </cell>
          <cell r="AV76">
            <v>189.75</v>
          </cell>
          <cell r="AW76">
            <v>9224.4584980237159</v>
          </cell>
          <cell r="AX76">
            <v>8467.85</v>
          </cell>
          <cell r="AY76">
            <v>756.60849802371558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>
            <v>4</v>
          </cell>
          <cell r="I77" t="str">
            <v>D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>
            <v>101.92</v>
          </cell>
          <cell r="X77">
            <v>0</v>
          </cell>
          <cell r="Y77">
            <v>0</v>
          </cell>
          <cell r="Z77">
            <v>0</v>
          </cell>
          <cell r="AA77">
            <v>839311</v>
          </cell>
          <cell r="AB77">
            <v>0</v>
          </cell>
          <cell r="AC77">
            <v>0</v>
          </cell>
          <cell r="AD77">
            <v>0</v>
          </cell>
          <cell r="AE77">
            <v>839311</v>
          </cell>
          <cell r="AF77">
            <v>1</v>
          </cell>
          <cell r="AG77">
            <v>0.2</v>
          </cell>
          <cell r="AH77">
            <v>167862</v>
          </cell>
          <cell r="AI77">
            <v>0</v>
          </cell>
          <cell r="AJ77">
            <v>0</v>
          </cell>
          <cell r="AK77">
            <v>0</v>
          </cell>
          <cell r="AL77">
            <v>167862</v>
          </cell>
          <cell r="AM77">
            <v>0.62190000000000001</v>
          </cell>
          <cell r="AN77">
            <v>7.1899999999999964E-2</v>
          </cell>
          <cell r="AO77">
            <v>0.5</v>
          </cell>
          <cell r="AP77">
            <v>30173</v>
          </cell>
          <cell r="AQ77">
            <v>0</v>
          </cell>
          <cell r="AR77">
            <v>0</v>
          </cell>
          <cell r="AS77">
            <v>0</v>
          </cell>
          <cell r="AT77">
            <v>30173</v>
          </cell>
          <cell r="AU77">
            <v>1037346</v>
          </cell>
          <cell r="AV77">
            <v>101.92</v>
          </cell>
          <cell r="AW77">
            <v>10178.041601255887</v>
          </cell>
          <cell r="AX77">
            <v>9871.39</v>
          </cell>
          <cell r="AY77">
            <v>306.65160125588773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>
            <v>3</v>
          </cell>
          <cell r="I78" t="str">
            <v>D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>
            <v>76.42</v>
          </cell>
          <cell r="X78">
            <v>76.42</v>
          </cell>
          <cell r="Y78">
            <v>48.5</v>
          </cell>
          <cell r="Z78">
            <v>44.24</v>
          </cell>
          <cell r="AA78">
            <v>629319</v>
          </cell>
          <cell r="AB78">
            <v>578576</v>
          </cell>
          <cell r="AC78">
            <v>378106</v>
          </cell>
          <cell r="AD78">
            <v>410061</v>
          </cell>
          <cell r="AE78">
            <v>1996062</v>
          </cell>
          <cell r="AF78">
            <v>0.3</v>
          </cell>
          <cell r="AG78">
            <v>0.2</v>
          </cell>
          <cell r="AH78">
            <v>37759</v>
          </cell>
          <cell r="AI78">
            <v>34715</v>
          </cell>
          <cell r="AJ78">
            <v>22686</v>
          </cell>
          <cell r="AK78">
            <v>24604</v>
          </cell>
          <cell r="AL78">
            <v>119764</v>
          </cell>
          <cell r="AM78">
            <v>0.3</v>
          </cell>
          <cell r="AN78">
            <v>0</v>
          </cell>
          <cell r="AO78">
            <v>0.5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2115826</v>
          </cell>
          <cell r="AV78">
            <v>245.58</v>
          </cell>
          <cell r="AW78">
            <v>8615.628308494177</v>
          </cell>
          <cell r="AX78">
            <v>9401.43</v>
          </cell>
          <cell r="AY78">
            <v>-785.80169150582333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>
            <v>3</v>
          </cell>
          <cell r="I79" t="str">
            <v>D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>
            <v>56.85</v>
          </cell>
          <cell r="X79">
            <v>56.85</v>
          </cell>
          <cell r="Y79">
            <v>52.3</v>
          </cell>
          <cell r="Z79">
            <v>44.76</v>
          </cell>
          <cell r="AA79">
            <v>468160</v>
          </cell>
          <cell r="AB79">
            <v>430411</v>
          </cell>
          <cell r="AC79">
            <v>407731</v>
          </cell>
          <cell r="AD79">
            <v>414880</v>
          </cell>
          <cell r="AE79">
            <v>1721182</v>
          </cell>
          <cell r="AF79">
            <v>0.30230000000000001</v>
          </cell>
          <cell r="AG79">
            <v>0.2</v>
          </cell>
          <cell r="AH79">
            <v>28305</v>
          </cell>
          <cell r="AI79">
            <v>26023</v>
          </cell>
          <cell r="AJ79">
            <v>24651</v>
          </cell>
          <cell r="AK79">
            <v>25084</v>
          </cell>
          <cell r="AL79">
            <v>104063</v>
          </cell>
          <cell r="AM79">
            <v>0.30230000000000001</v>
          </cell>
          <cell r="AN79">
            <v>0</v>
          </cell>
          <cell r="AO79">
            <v>0.5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1825245</v>
          </cell>
          <cell r="AV79">
            <v>210.76</v>
          </cell>
          <cell r="AW79">
            <v>8660.3008160941354</v>
          </cell>
          <cell r="AX79">
            <v>8961.8799999999992</v>
          </cell>
          <cell r="AY79">
            <v>-301.57918390586383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>
            <v>7</v>
          </cell>
          <cell r="I80" t="str">
            <v>D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>
            <v>0</v>
          </cell>
          <cell r="X80">
            <v>10.199999999999999</v>
          </cell>
          <cell r="Y80">
            <v>10.199999999999999</v>
          </cell>
          <cell r="Z80">
            <v>0</v>
          </cell>
          <cell r="AA80">
            <v>0</v>
          </cell>
          <cell r="AB80">
            <v>77224</v>
          </cell>
          <cell r="AC80">
            <v>79519</v>
          </cell>
          <cell r="AD80">
            <v>0</v>
          </cell>
          <cell r="AE80">
            <v>156743</v>
          </cell>
          <cell r="AF80">
            <v>0.91669999999999996</v>
          </cell>
          <cell r="AG80">
            <v>0.2</v>
          </cell>
          <cell r="AH80">
            <v>0</v>
          </cell>
          <cell r="AI80">
            <v>14158</v>
          </cell>
          <cell r="AJ80">
            <v>14579</v>
          </cell>
          <cell r="AK80">
            <v>0</v>
          </cell>
          <cell r="AL80">
            <v>28737</v>
          </cell>
          <cell r="AM80">
            <v>0.4783</v>
          </cell>
          <cell r="AN80">
            <v>0</v>
          </cell>
          <cell r="AO80">
            <v>0.5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185480</v>
          </cell>
          <cell r="AV80">
            <v>20.399999999999999</v>
          </cell>
          <cell r="AW80">
            <v>9092.1568627450979</v>
          </cell>
          <cell r="AX80">
            <v>9729.42</v>
          </cell>
          <cell r="AY80">
            <v>-637.26313725490218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>
            <v>3</v>
          </cell>
          <cell r="I81" t="str">
            <v>L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>
            <v>261.89999999999998</v>
          </cell>
          <cell r="X81">
            <v>19.399999999999999</v>
          </cell>
          <cell r="Y81">
            <v>0</v>
          </cell>
          <cell r="Z81">
            <v>0</v>
          </cell>
          <cell r="AA81">
            <v>2156747</v>
          </cell>
          <cell r="AB81">
            <v>146877</v>
          </cell>
          <cell r="AC81">
            <v>0</v>
          </cell>
          <cell r="AD81">
            <v>0</v>
          </cell>
          <cell r="AE81">
            <v>2303624</v>
          </cell>
          <cell r="AF81">
            <v>0.1552</v>
          </cell>
          <cell r="AG81">
            <v>0.2</v>
          </cell>
          <cell r="AH81">
            <v>66945</v>
          </cell>
          <cell r="AI81">
            <v>4559</v>
          </cell>
          <cell r="AJ81">
            <v>0</v>
          </cell>
          <cell r="AK81">
            <v>0</v>
          </cell>
          <cell r="AL81">
            <v>71504</v>
          </cell>
          <cell r="AM81">
            <v>0.1552</v>
          </cell>
          <cell r="AN81">
            <v>0</v>
          </cell>
          <cell r="AO81">
            <v>0.5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2375128</v>
          </cell>
          <cell r="AV81">
            <v>281.29999999999995</v>
          </cell>
          <cell r="AW81">
            <v>8443.3985069321025</v>
          </cell>
          <cell r="AX81">
            <v>16362.06</v>
          </cell>
          <cell r="AY81">
            <v>-7918.661493067897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0.74670000000000003</v>
          </cell>
          <cell r="AG82">
            <v>0.2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0.5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 t="e">
            <v>#DIV/0!</v>
          </cell>
          <cell r="AX82">
            <v>0</v>
          </cell>
          <cell r="AY82" t="e">
            <v>#DIV/0!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>
            <v>4</v>
          </cell>
          <cell r="I83" t="str">
            <v>D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>
            <v>0</v>
          </cell>
          <cell r="X83">
            <v>0</v>
          </cell>
          <cell r="Y83">
            <v>0</v>
          </cell>
          <cell r="Z83">
            <v>145.99</v>
          </cell>
          <cell r="AA83">
            <v>0</v>
          </cell>
          <cell r="AB83">
            <v>0</v>
          </cell>
          <cell r="AC83">
            <v>0</v>
          </cell>
          <cell r="AD83">
            <v>1353181</v>
          </cell>
          <cell r="AE83">
            <v>1353181</v>
          </cell>
          <cell r="AF83">
            <v>0.9667</v>
          </cell>
          <cell r="AG83">
            <v>0.2</v>
          </cell>
          <cell r="AH83">
            <v>0</v>
          </cell>
          <cell r="AI83">
            <v>0</v>
          </cell>
          <cell r="AJ83">
            <v>0</v>
          </cell>
          <cell r="AK83">
            <v>261624</v>
          </cell>
          <cell r="AL83">
            <v>261624</v>
          </cell>
          <cell r="AM83">
            <v>0.53569999999999995</v>
          </cell>
          <cell r="AN83">
            <v>0</v>
          </cell>
          <cell r="AO83">
            <v>0.5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1614805</v>
          </cell>
          <cell r="AV83">
            <v>145.99</v>
          </cell>
          <cell r="AW83">
            <v>11061.065826426468</v>
          </cell>
          <cell r="AX83">
            <v>10042.35</v>
          </cell>
          <cell r="AY83">
            <v>1018.7158264264672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>
            <v>3</v>
          </cell>
          <cell r="I84" t="str">
            <v>D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>
            <v>166.25</v>
          </cell>
          <cell r="X84">
            <v>89.3</v>
          </cell>
          <cell r="Y84">
            <v>78.849999999999994</v>
          </cell>
          <cell r="Z84">
            <v>134.9</v>
          </cell>
          <cell r="AA84">
            <v>1369069</v>
          </cell>
          <cell r="AB84">
            <v>676090</v>
          </cell>
          <cell r="AC84">
            <v>614715</v>
          </cell>
          <cell r="AD84">
            <v>1250388</v>
          </cell>
          <cell r="AE84">
            <v>3910262</v>
          </cell>
          <cell r="AF84">
            <v>0.58689999999999998</v>
          </cell>
          <cell r="AG84">
            <v>0.2</v>
          </cell>
          <cell r="AH84">
            <v>160701</v>
          </cell>
          <cell r="AI84">
            <v>79359</v>
          </cell>
          <cell r="AJ84">
            <v>72155</v>
          </cell>
          <cell r="AK84">
            <v>146771</v>
          </cell>
          <cell r="AL84">
            <v>458986</v>
          </cell>
          <cell r="AM84">
            <v>0.58689999999999998</v>
          </cell>
          <cell r="AN84">
            <v>3.6899999999999933E-2</v>
          </cell>
          <cell r="AO84">
            <v>0.5</v>
          </cell>
          <cell r="AP84">
            <v>25259</v>
          </cell>
          <cell r="AQ84">
            <v>12473.860499999977</v>
          </cell>
          <cell r="AR84">
            <v>11341</v>
          </cell>
          <cell r="AS84">
            <v>23070</v>
          </cell>
          <cell r="AT84">
            <v>72143.860499999981</v>
          </cell>
          <cell r="AU84">
            <v>4441392</v>
          </cell>
          <cell r="AV84">
            <v>469.29999999999995</v>
          </cell>
          <cell r="AW84">
            <v>9463.8653313445575</v>
          </cell>
          <cell r="AX84">
            <v>12330.73</v>
          </cell>
          <cell r="AY84">
            <v>-2866.8646686554421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>
            <v>7</v>
          </cell>
          <cell r="I85" t="str">
            <v>D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>
            <v>20</v>
          </cell>
          <cell r="X85">
            <v>30</v>
          </cell>
          <cell r="Y85">
            <v>32</v>
          </cell>
          <cell r="Z85">
            <v>64</v>
          </cell>
          <cell r="AA85">
            <v>164700</v>
          </cell>
          <cell r="AB85">
            <v>227130</v>
          </cell>
          <cell r="AC85">
            <v>249472</v>
          </cell>
          <cell r="AD85">
            <v>593216</v>
          </cell>
          <cell r="AE85">
            <v>1234518</v>
          </cell>
          <cell r="AF85">
            <v>0.67810000000000004</v>
          </cell>
          <cell r="AG85">
            <v>0.2</v>
          </cell>
          <cell r="AH85">
            <v>22337</v>
          </cell>
          <cell r="AI85">
            <v>30803</v>
          </cell>
          <cell r="AJ85">
            <v>33833</v>
          </cell>
          <cell r="AK85">
            <v>80452</v>
          </cell>
          <cell r="AL85">
            <v>167425</v>
          </cell>
          <cell r="AM85">
            <v>0.67810000000000004</v>
          </cell>
          <cell r="AN85">
            <v>0.12809999999999999</v>
          </cell>
          <cell r="AO85">
            <v>0.5</v>
          </cell>
          <cell r="AP85">
            <v>10549</v>
          </cell>
          <cell r="AQ85">
            <v>14547.6765</v>
          </cell>
          <cell r="AR85">
            <v>15979</v>
          </cell>
          <cell r="AS85">
            <v>37995</v>
          </cell>
          <cell r="AT85">
            <v>79070.676500000001</v>
          </cell>
          <cell r="AU85">
            <v>1481014</v>
          </cell>
          <cell r="AV85">
            <v>146</v>
          </cell>
          <cell r="AW85">
            <v>10143.931506849314</v>
          </cell>
          <cell r="AX85">
            <v>12105.52</v>
          </cell>
          <cell r="AY85">
            <v>-1961.5884931506862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>
            <v>3</v>
          </cell>
          <cell r="I86" t="str">
            <v>D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>
            <v>0</v>
          </cell>
          <cell r="X86">
            <v>54.32</v>
          </cell>
          <cell r="Y86">
            <v>81.48</v>
          </cell>
          <cell r="Z86">
            <v>0</v>
          </cell>
          <cell r="AA86">
            <v>0</v>
          </cell>
          <cell r="AB86">
            <v>411257</v>
          </cell>
          <cell r="AC86">
            <v>635218</v>
          </cell>
          <cell r="AD86">
            <v>0</v>
          </cell>
          <cell r="AE86">
            <v>1046475</v>
          </cell>
          <cell r="AF86">
            <v>0.5</v>
          </cell>
          <cell r="AG86">
            <v>0.2</v>
          </cell>
          <cell r="AH86">
            <v>0</v>
          </cell>
          <cell r="AI86">
            <v>41126</v>
          </cell>
          <cell r="AJ86">
            <v>63522</v>
          </cell>
          <cell r="AK86">
            <v>0</v>
          </cell>
          <cell r="AL86">
            <v>104648</v>
          </cell>
          <cell r="AM86">
            <v>0.5</v>
          </cell>
          <cell r="AN86">
            <v>0</v>
          </cell>
          <cell r="AO86">
            <v>0.5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1151123</v>
          </cell>
          <cell r="AV86">
            <v>135.80000000000001</v>
          </cell>
          <cell r="AW86">
            <v>8476.6053019145802</v>
          </cell>
          <cell r="AX86">
            <v>9947.94</v>
          </cell>
          <cell r="AY86">
            <v>-1471.3346980854203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>
            <v>3</v>
          </cell>
          <cell r="I87" t="str">
            <v>D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>
            <v>33.6</v>
          </cell>
          <cell r="X87">
            <v>24</v>
          </cell>
          <cell r="Y87">
            <v>28</v>
          </cell>
          <cell r="Z87">
            <v>264</v>
          </cell>
          <cell r="AA87">
            <v>276696</v>
          </cell>
          <cell r="AB87">
            <v>181704</v>
          </cell>
          <cell r="AC87">
            <v>218288</v>
          </cell>
          <cell r="AD87">
            <v>2447016</v>
          </cell>
          <cell r="AE87">
            <v>3123704</v>
          </cell>
          <cell r="AF87">
            <v>0.54830000000000001</v>
          </cell>
          <cell r="AG87">
            <v>0.2</v>
          </cell>
          <cell r="AH87">
            <v>30342</v>
          </cell>
          <cell r="AI87">
            <v>19926</v>
          </cell>
          <cell r="AJ87">
            <v>23937</v>
          </cell>
          <cell r="AK87">
            <v>268340</v>
          </cell>
          <cell r="AL87">
            <v>342545</v>
          </cell>
          <cell r="AM87">
            <v>0.54830000000000001</v>
          </cell>
          <cell r="AN87">
            <v>0</v>
          </cell>
          <cell r="AO87">
            <v>0.5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3466249</v>
          </cell>
          <cell r="AV87">
            <v>349.6</v>
          </cell>
          <cell r="AW87">
            <v>9914.8998855835234</v>
          </cell>
          <cell r="AX87">
            <v>16074.68</v>
          </cell>
          <cell r="AY87">
            <v>-6159.7801144164769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>
            <v>3</v>
          </cell>
          <cell r="I88" t="str">
            <v>D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>
            <v>276.48</v>
          </cell>
          <cell r="X88">
            <v>84.48</v>
          </cell>
          <cell r="Y88">
            <v>0</v>
          </cell>
          <cell r="Z88">
            <v>0</v>
          </cell>
          <cell r="AA88">
            <v>2276813</v>
          </cell>
          <cell r="AB88">
            <v>639598</v>
          </cell>
          <cell r="AC88">
            <v>0</v>
          </cell>
          <cell r="AD88">
            <v>0</v>
          </cell>
          <cell r="AE88">
            <v>2916411</v>
          </cell>
          <cell r="AF88">
            <v>0.53190000000000004</v>
          </cell>
          <cell r="AG88">
            <v>0.2</v>
          </cell>
          <cell r="AH88">
            <v>242207</v>
          </cell>
          <cell r="AI88">
            <v>68040</v>
          </cell>
          <cell r="AJ88">
            <v>0</v>
          </cell>
          <cell r="AK88">
            <v>0</v>
          </cell>
          <cell r="AL88">
            <v>310247</v>
          </cell>
          <cell r="AM88">
            <v>0.53190000000000004</v>
          </cell>
          <cell r="AN88">
            <v>0</v>
          </cell>
          <cell r="AO88">
            <v>0.5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3226658</v>
          </cell>
          <cell r="AV88">
            <v>360.96000000000004</v>
          </cell>
          <cell r="AW88">
            <v>8939.1012854609926</v>
          </cell>
          <cell r="AX88">
            <v>10232.82</v>
          </cell>
          <cell r="AY88">
            <v>-1293.7187145390071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>
            <v>3</v>
          </cell>
          <cell r="I89" t="str">
            <v>D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>
            <v>88.35</v>
          </cell>
          <cell r="X89">
            <v>68.400000000000006</v>
          </cell>
          <cell r="Y89">
            <v>39.9</v>
          </cell>
          <cell r="Z89">
            <v>88.35</v>
          </cell>
          <cell r="AA89">
            <v>727562</v>
          </cell>
          <cell r="AB89">
            <v>517856</v>
          </cell>
          <cell r="AC89">
            <v>311060</v>
          </cell>
          <cell r="AD89">
            <v>818916</v>
          </cell>
          <cell r="AE89">
            <v>2375394</v>
          </cell>
          <cell r="AF89">
            <v>0.57140000000000002</v>
          </cell>
          <cell r="AG89">
            <v>0.2</v>
          </cell>
          <cell r="AH89">
            <v>83146</v>
          </cell>
          <cell r="AI89">
            <v>59181</v>
          </cell>
          <cell r="AJ89">
            <v>35548</v>
          </cell>
          <cell r="AK89">
            <v>93586</v>
          </cell>
          <cell r="AL89">
            <v>271461</v>
          </cell>
          <cell r="AM89">
            <v>0.57140000000000002</v>
          </cell>
          <cell r="AN89">
            <v>2.1399999999999975E-2</v>
          </cell>
          <cell r="AO89">
            <v>0.5</v>
          </cell>
          <cell r="AP89">
            <v>7785</v>
          </cell>
          <cell r="AQ89">
            <v>5541.0591999999933</v>
          </cell>
          <cell r="AR89">
            <v>3328</v>
          </cell>
          <cell r="AS89">
            <v>8762</v>
          </cell>
          <cell r="AT89">
            <v>25416.059199999992</v>
          </cell>
          <cell r="AU89">
            <v>2672271</v>
          </cell>
          <cell r="AV89">
            <v>285</v>
          </cell>
          <cell r="AW89">
            <v>9376.3894736842103</v>
          </cell>
          <cell r="AX89">
            <v>9934.81</v>
          </cell>
          <cell r="AY89">
            <v>-558.42052631578917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>
            <v>2</v>
          </cell>
          <cell r="I90" t="str">
            <v>D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>
            <v>0</v>
          </cell>
          <cell r="X90">
            <v>25</v>
          </cell>
          <cell r="Y90">
            <v>50</v>
          </cell>
          <cell r="Z90">
            <v>25</v>
          </cell>
          <cell r="AA90">
            <v>0</v>
          </cell>
          <cell r="AB90">
            <v>189275</v>
          </cell>
          <cell r="AC90">
            <v>389800</v>
          </cell>
          <cell r="AD90">
            <v>231725</v>
          </cell>
          <cell r="AE90">
            <v>810800</v>
          </cell>
          <cell r="AF90">
            <v>0.3</v>
          </cell>
          <cell r="AG90">
            <v>0.2</v>
          </cell>
          <cell r="AH90">
            <v>0</v>
          </cell>
          <cell r="AI90">
            <v>11357</v>
          </cell>
          <cell r="AJ90">
            <v>23388</v>
          </cell>
          <cell r="AK90">
            <v>13904</v>
          </cell>
          <cell r="AL90">
            <v>48649</v>
          </cell>
          <cell r="AM90">
            <v>0.3</v>
          </cell>
          <cell r="AN90">
            <v>0</v>
          </cell>
          <cell r="AO90">
            <v>0.5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859449</v>
          </cell>
          <cell r="AV90">
            <v>100</v>
          </cell>
          <cell r="AW90">
            <v>8594.49</v>
          </cell>
          <cell r="AX90">
            <v>9547.36</v>
          </cell>
          <cell r="AY90">
            <v>-952.8700000000008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>
            <v>3</v>
          </cell>
          <cell r="I91" t="str">
            <v>L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>
            <v>0</v>
          </cell>
          <cell r="X91">
            <v>0</v>
          </cell>
          <cell r="Y91">
            <v>107.52</v>
          </cell>
          <cell r="Z91">
            <v>48</v>
          </cell>
          <cell r="AA91">
            <v>0</v>
          </cell>
          <cell r="AB91">
            <v>0</v>
          </cell>
          <cell r="AC91">
            <v>838226</v>
          </cell>
          <cell r="AD91">
            <v>444912</v>
          </cell>
          <cell r="AE91">
            <v>1283138</v>
          </cell>
          <cell r="AF91">
            <v>0.80249999999999999</v>
          </cell>
          <cell r="AG91">
            <v>0.2</v>
          </cell>
          <cell r="AH91">
            <v>0</v>
          </cell>
          <cell r="AI91">
            <v>0</v>
          </cell>
          <cell r="AJ91">
            <v>134535</v>
          </cell>
          <cell r="AK91">
            <v>71408</v>
          </cell>
          <cell r="AL91">
            <v>205943</v>
          </cell>
          <cell r="AM91">
            <v>0.80249999999999999</v>
          </cell>
          <cell r="AN91">
            <v>0.25249999999999995</v>
          </cell>
          <cell r="AO91">
            <v>0.5</v>
          </cell>
          <cell r="AP91">
            <v>0</v>
          </cell>
          <cell r="AQ91">
            <v>0</v>
          </cell>
          <cell r="AR91">
            <v>105826</v>
          </cell>
          <cell r="AS91">
            <v>56170</v>
          </cell>
          <cell r="AT91">
            <v>161996</v>
          </cell>
          <cell r="AU91">
            <v>1651077</v>
          </cell>
          <cell r="AV91">
            <v>155.51999999999998</v>
          </cell>
          <cell r="AW91">
            <v>10616.493055555557</v>
          </cell>
          <cell r="AX91">
            <v>10488.36</v>
          </cell>
          <cell r="AY91">
            <v>128.13305555555598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>
            <v>1</v>
          </cell>
          <cell r="I92" t="str">
            <v>D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>
            <v>0</v>
          </cell>
          <cell r="X92">
            <v>0</v>
          </cell>
          <cell r="Y92">
            <v>0</v>
          </cell>
          <cell r="Z92">
            <v>37.700000000000003</v>
          </cell>
          <cell r="AA92">
            <v>0</v>
          </cell>
          <cell r="AB92">
            <v>0</v>
          </cell>
          <cell r="AC92">
            <v>0</v>
          </cell>
          <cell r="AD92">
            <v>349441</v>
          </cell>
          <cell r="AE92">
            <v>349441</v>
          </cell>
          <cell r="AF92">
            <v>0.7</v>
          </cell>
          <cell r="AG92">
            <v>0.2</v>
          </cell>
          <cell r="AH92">
            <v>0</v>
          </cell>
          <cell r="AI92">
            <v>0</v>
          </cell>
          <cell r="AJ92">
            <v>0</v>
          </cell>
          <cell r="AK92">
            <v>48922</v>
          </cell>
          <cell r="AL92">
            <v>48922</v>
          </cell>
          <cell r="AM92">
            <v>0.69399999999999995</v>
          </cell>
          <cell r="AN92">
            <v>0.14399999999999991</v>
          </cell>
          <cell r="AO92">
            <v>0.5</v>
          </cell>
          <cell r="AP92">
            <v>0</v>
          </cell>
          <cell r="AQ92">
            <v>0</v>
          </cell>
          <cell r="AR92">
            <v>0</v>
          </cell>
          <cell r="AS92">
            <v>25160</v>
          </cell>
          <cell r="AT92">
            <v>25160</v>
          </cell>
          <cell r="AU92">
            <v>423523</v>
          </cell>
          <cell r="AV92">
            <v>37.700000000000003</v>
          </cell>
          <cell r="AW92">
            <v>11234.031830238726</v>
          </cell>
          <cell r="AX92">
            <v>9551.65</v>
          </cell>
          <cell r="AY92">
            <v>1682.3818302387263</v>
          </cell>
        </row>
      </sheetData>
      <sheetData sheetId="10" refreshError="1"/>
      <sheetData sheetId="11" refreshError="1"/>
      <sheetData sheetId="12" refreshError="1"/>
      <sheetData sheetId="13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10245.219999999999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9433.86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8633.6200000000008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9819.36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9595.64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9819.36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9075.58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11869.39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10054.85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10937.06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11470.32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11470.32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11470.32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11470.32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11470.32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11470.32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11470.32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11470.32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11470.32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9546.5400000000009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10729.1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10729.1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10729.1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10729.1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9093.7999999999993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9293.25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10660.16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8780.2000000000007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10125.83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8243.91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8243.91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9457.17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8147.59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8595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9304.2900000000009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8595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10211.34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8851.16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10256.31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10256.31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9621.43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9621.43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8681.2800000000007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8258.0499999999993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8258.0499999999993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8258.0499999999993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10701</v>
          </cell>
          <cell r="W67">
            <v>10433.67</v>
          </cell>
          <cell r="X67">
            <v>10437.06</v>
          </cell>
          <cell r="Y67">
            <v>10701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10701</v>
          </cell>
          <cell r="W68">
            <v>10437.06</v>
          </cell>
          <cell r="X68">
            <v>10437.06</v>
          </cell>
          <cell r="Y68">
            <v>10701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10701</v>
          </cell>
          <cell r="W69">
            <v>8890.84</v>
          </cell>
          <cell r="X69">
            <v>10155.31</v>
          </cell>
          <cell r="Y69">
            <v>10701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10701</v>
          </cell>
          <cell r="W70">
            <v>10155.31</v>
          </cell>
          <cell r="X70">
            <v>10155.31</v>
          </cell>
          <cell r="Y70">
            <v>10701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10701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10701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10701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10701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10701</v>
          </cell>
          <cell r="W75">
            <v>10433.67</v>
          </cell>
          <cell r="X75">
            <v>10433.67</v>
          </cell>
          <cell r="Y75">
            <v>10701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10701</v>
          </cell>
          <cell r="W76">
            <v>9793.33</v>
          </cell>
          <cell r="X76">
            <v>10433.67</v>
          </cell>
          <cell r="Y76">
            <v>10701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10701</v>
          </cell>
          <cell r="W77">
            <v>8607.64</v>
          </cell>
          <cell r="X77">
            <v>9976.75</v>
          </cell>
          <cell r="Y77">
            <v>10701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10701</v>
          </cell>
          <cell r="W78">
            <v>9976.75</v>
          </cell>
          <cell r="X78">
            <v>9976.75</v>
          </cell>
          <cell r="Y78">
            <v>10701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10701</v>
          </cell>
          <cell r="W79">
            <v>10433.67</v>
          </cell>
          <cell r="X79">
            <v>10433.67</v>
          </cell>
          <cell r="Y79">
            <v>10701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10701</v>
          </cell>
          <cell r="W80">
            <v>9309.42</v>
          </cell>
          <cell r="X80">
            <v>10433.67</v>
          </cell>
          <cell r="Y80">
            <v>10701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10896.05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10896.05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10986.83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10986.83</v>
          </cell>
          <cell r="W84">
            <v>8407.2900000000009</v>
          </cell>
          <cell r="X84">
            <v>8970.27</v>
          </cell>
          <cell r="Y84">
            <v>10986.83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10986.83</v>
          </cell>
          <cell r="W85">
            <v>8770.5300000000007</v>
          </cell>
          <cell r="X85">
            <v>8970.27</v>
          </cell>
          <cell r="Y85">
            <v>10986.83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10986.83</v>
          </cell>
          <cell r="W86">
            <v>8970.27</v>
          </cell>
          <cell r="X86">
            <v>8970.27</v>
          </cell>
          <cell r="Y86">
            <v>10986.83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10986.83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8584.89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8584.89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8584.89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10584.83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8912.6200000000008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8912.6200000000008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8912.6200000000008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8912.6200000000008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8912.6200000000008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10019.4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10019.4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9780.02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9312.3700000000008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8689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8689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8467.85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9871.39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7798.23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7798.23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7798.23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16362.06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10042.35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12330.73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12330.73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9947.94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16074.68</v>
          </cell>
          <cell r="W127">
            <v>9495.9500000000007</v>
          </cell>
          <cell r="X127">
            <v>9566.0499999999993</v>
          </cell>
          <cell r="Y127">
            <v>16074.68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16074.68</v>
          </cell>
          <cell r="W128">
            <v>9566.0499999999993</v>
          </cell>
          <cell r="X128">
            <v>9566.0499999999993</v>
          </cell>
          <cell r="Y128">
            <v>16074.68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16074.68</v>
          </cell>
          <cell r="W129">
            <v>9208.77</v>
          </cell>
          <cell r="X129">
            <v>9566.0499999999993</v>
          </cell>
          <cell r="Y129">
            <v>16074.68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9934.81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9934.81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9934.81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9547.36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10488.36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4" refreshError="1"/>
      <sheetData sheetId="15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6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20Day PL Floor"/>
      <sheetName val="18-19 Excess Tax"/>
      <sheetName val="17-18 P2 SD Trans"/>
      <sheetName val="17-18 P2 SDLR"/>
      <sheetName val="17-18 P2 SD UPP"/>
      <sheetName val="DC ChAdv Survey"/>
      <sheetName val="20Day NewCh"/>
      <sheetName val="18-19 UpdateChLEA"/>
      <sheetName val="18-19 SWCtyLEA"/>
      <sheetName val="AdminPENSECCharter"/>
      <sheetName val="18-19NewOP20Day_Calcs"/>
    </sheetNames>
    <sheetDataSet>
      <sheetData sheetId="0" refreshError="1"/>
      <sheetData sheetId="1"/>
      <sheetData sheetId="2" refreshError="1"/>
      <sheetData sheetId="3">
        <row r="6">
          <cell r="AI6" t="str">
            <v/>
          </cell>
          <cell r="AJ6" t="e">
            <v>#N/A</v>
          </cell>
          <cell r="AK6" t="e">
            <v>#N/A</v>
          </cell>
          <cell r="AL6" t="e">
            <v>#N/A</v>
          </cell>
          <cell r="AM6" t="e">
            <v>#N/A</v>
          </cell>
          <cell r="AN6" t="e">
            <v>#N/A</v>
          </cell>
          <cell r="AO6" t="e">
            <v>#N/A</v>
          </cell>
          <cell r="AP6" t="e">
            <v>#N/A</v>
          </cell>
          <cell r="AQ6" t="e">
            <v>#N/A</v>
          </cell>
          <cell r="AR6" t="e">
            <v>#N/A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 t="e">
            <v>#N/A</v>
          </cell>
          <cell r="AY6" t="e">
            <v>#N/A</v>
          </cell>
          <cell r="AZ6" t="e">
            <v>#N/A</v>
          </cell>
          <cell r="BA6" t="e">
            <v>#N/A</v>
          </cell>
          <cell r="BB6" t="e">
            <v>#N/A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/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 t="e">
            <v>#N/A</v>
          </cell>
          <cell r="AP7" t="e">
            <v>#N/A</v>
          </cell>
          <cell r="AQ7" t="e">
            <v>#N/A</v>
          </cell>
          <cell r="AR7" t="e">
            <v>#N/A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 t="e">
            <v>#N/A</v>
          </cell>
          <cell r="AY7" t="e">
            <v>#N/A</v>
          </cell>
          <cell r="AZ7" t="e">
            <v>#N/A</v>
          </cell>
          <cell r="BA7" t="e">
            <v>#N/A</v>
          </cell>
          <cell r="BB7" t="e">
            <v>#N/A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/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 t="e">
            <v>#N/A</v>
          </cell>
          <cell r="AP8" t="e">
            <v>#N/A</v>
          </cell>
          <cell r="AQ8" t="e">
            <v>#N/A</v>
          </cell>
          <cell r="AR8" t="e">
            <v>#N/A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 t="e">
            <v>#N/A</v>
          </cell>
          <cell r="AY8" t="e">
            <v>#N/A</v>
          </cell>
          <cell r="AZ8" t="e">
            <v>#N/A</v>
          </cell>
          <cell r="BA8" t="e">
            <v>#N/A</v>
          </cell>
          <cell r="BB8" t="e">
            <v>#N/A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/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 t="e">
            <v>#N/A</v>
          </cell>
          <cell r="AP9" t="e">
            <v>#N/A</v>
          </cell>
          <cell r="AQ9" t="e">
            <v>#N/A</v>
          </cell>
          <cell r="AR9" t="e">
            <v>#N/A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 t="e">
            <v>#N/A</v>
          </cell>
          <cell r="AY9" t="e">
            <v>#N/A</v>
          </cell>
          <cell r="AZ9" t="e">
            <v>#N/A</v>
          </cell>
          <cell r="BA9" t="e">
            <v>#N/A</v>
          </cell>
          <cell r="BB9" t="e">
            <v>#N/A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/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 t="e">
            <v>#N/A</v>
          </cell>
          <cell r="AP10" t="e">
            <v>#N/A</v>
          </cell>
          <cell r="AQ10" t="e">
            <v>#N/A</v>
          </cell>
          <cell r="AR10" t="e">
            <v>#N/A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 t="e">
            <v>#N/A</v>
          </cell>
          <cell r="AY10" t="e">
            <v>#N/A</v>
          </cell>
          <cell r="AZ10" t="e">
            <v>#N/A</v>
          </cell>
          <cell r="BA10" t="e">
            <v>#N/A</v>
          </cell>
          <cell r="BB10" t="e">
            <v>#N/A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/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  <cell r="AR11" t="e">
            <v>#N/A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 t="e">
            <v>#N/A</v>
          </cell>
          <cell r="AY11" t="e">
            <v>#N/A</v>
          </cell>
          <cell r="AZ11" t="e">
            <v>#N/A</v>
          </cell>
          <cell r="BA11" t="e">
            <v>#N/A</v>
          </cell>
          <cell r="BB11" t="e">
            <v>#N/A</v>
          </cell>
          <cell r="BC11" t="str">
            <v xml:space="preserve"> </v>
          </cell>
          <cell r="BD11" t="e">
            <v>#N/A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/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  <cell r="AR12" t="e">
            <v>#N/A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 t="e">
            <v>#N/A</v>
          </cell>
          <cell r="AY12" t="e">
            <v>#N/A</v>
          </cell>
          <cell r="AZ12" t="e">
            <v>#N/A</v>
          </cell>
          <cell r="BA12" t="e">
            <v>#N/A</v>
          </cell>
          <cell r="BB12" t="e">
            <v>#N/A</v>
          </cell>
          <cell r="BC12" t="str">
            <v xml:space="preserve"> </v>
          </cell>
          <cell r="BD12" t="e">
            <v>#N/A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/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 t="e">
            <v>#N/A</v>
          </cell>
          <cell r="AP13" t="e">
            <v>#N/A</v>
          </cell>
          <cell r="AQ13" t="e">
            <v>#N/A</v>
          </cell>
          <cell r="AR13" t="e">
            <v>#N/A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 t="e">
            <v>#N/A</v>
          </cell>
          <cell r="AY13" t="e">
            <v>#N/A</v>
          </cell>
          <cell r="AZ13" t="e">
            <v>#N/A</v>
          </cell>
          <cell r="BA13" t="e">
            <v>#N/A</v>
          </cell>
          <cell r="BB13" t="e">
            <v>#N/A</v>
          </cell>
          <cell r="BC13" t="str">
            <v xml:space="preserve"> </v>
          </cell>
          <cell r="BD13" t="e">
            <v>#N/A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/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str">
            <v xml:space="preserve"> </v>
          </cell>
          <cell r="BD14" t="e">
            <v>#N/A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/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str">
            <v xml:space="preserve"> </v>
          </cell>
          <cell r="BD15" t="e">
            <v>#N/A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/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str">
            <v xml:space="preserve"> </v>
          </cell>
          <cell r="BD16" t="e">
            <v>#N/A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/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str">
            <v xml:space="preserve"> </v>
          </cell>
          <cell r="BD17" t="e">
            <v>#N/A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/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str">
            <v xml:space="preserve"> </v>
          </cell>
          <cell r="BD18" t="e">
            <v>#N/A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/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str">
            <v xml:space="preserve"> </v>
          </cell>
          <cell r="BD19" t="e">
            <v>#N/A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/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  <cell r="AR20" t="e">
            <v>#N/A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 t="e">
            <v>#N/A</v>
          </cell>
          <cell r="AY20" t="e">
            <v>#N/A</v>
          </cell>
          <cell r="AZ20" t="e">
            <v>#N/A</v>
          </cell>
          <cell r="BA20" t="e">
            <v>#N/A</v>
          </cell>
          <cell r="BB20" t="e">
            <v>#N/A</v>
          </cell>
          <cell r="BC20" t="str">
            <v xml:space="preserve"> </v>
          </cell>
          <cell r="BD20" t="e">
            <v>#N/A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/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  <cell r="AR21" t="e">
            <v>#N/A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 t="e">
            <v>#N/A</v>
          </cell>
          <cell r="AY21" t="e">
            <v>#N/A</v>
          </cell>
          <cell r="AZ21" t="e">
            <v>#N/A</v>
          </cell>
          <cell r="BA21" t="e">
            <v>#N/A</v>
          </cell>
          <cell r="BB21" t="e">
            <v>#N/A</v>
          </cell>
          <cell r="BC21" t="str">
            <v xml:space="preserve"> </v>
          </cell>
          <cell r="BD21" t="e">
            <v>#N/A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/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 t="e">
            <v>#N/A</v>
          </cell>
          <cell r="AP22" t="e">
            <v>#N/A</v>
          </cell>
          <cell r="AQ22" t="e">
            <v>#N/A</v>
          </cell>
          <cell r="AR22" t="e">
            <v>#N/A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 t="e">
            <v>#N/A</v>
          </cell>
          <cell r="AY22" t="e">
            <v>#N/A</v>
          </cell>
          <cell r="AZ22" t="e">
            <v>#N/A</v>
          </cell>
          <cell r="BA22" t="e">
            <v>#N/A</v>
          </cell>
          <cell r="BB22" t="e">
            <v>#N/A</v>
          </cell>
          <cell r="BC22" t="str">
            <v xml:space="preserve"> </v>
          </cell>
          <cell r="BD22" t="e">
            <v>#N/A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/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 t="e">
            <v>#N/A</v>
          </cell>
          <cell r="AY23" t="e">
            <v>#N/A</v>
          </cell>
          <cell r="AZ23" t="e">
            <v>#N/A</v>
          </cell>
          <cell r="BA23" t="e">
            <v>#N/A</v>
          </cell>
          <cell r="BB23" t="e">
            <v>#N/A</v>
          </cell>
          <cell r="BC23" t="str">
            <v xml:space="preserve"> </v>
          </cell>
          <cell r="BD23" t="e">
            <v>#N/A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/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 t="e">
            <v>#N/A</v>
          </cell>
          <cell r="AP24" t="e">
            <v>#N/A</v>
          </cell>
          <cell r="AQ24" t="e">
            <v>#N/A</v>
          </cell>
          <cell r="AR24" t="e">
            <v>#N/A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 t="e">
            <v>#N/A</v>
          </cell>
          <cell r="AY24" t="e">
            <v>#N/A</v>
          </cell>
          <cell r="AZ24" t="e">
            <v>#N/A</v>
          </cell>
          <cell r="BA24" t="e">
            <v>#N/A</v>
          </cell>
          <cell r="BB24" t="e">
            <v>#N/A</v>
          </cell>
          <cell r="BC24" t="str">
            <v xml:space="preserve"> </v>
          </cell>
          <cell r="BD24" t="e">
            <v>#N/A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/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 t="e">
            <v>#N/A</v>
          </cell>
          <cell r="AP25" t="e">
            <v>#N/A</v>
          </cell>
          <cell r="AQ25" t="e">
            <v>#N/A</v>
          </cell>
          <cell r="AR25" t="e">
            <v>#N/A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 t="e">
            <v>#N/A</v>
          </cell>
          <cell r="AY25" t="e">
            <v>#N/A</v>
          </cell>
          <cell r="AZ25" t="e">
            <v>#N/A</v>
          </cell>
          <cell r="BA25" t="e">
            <v>#N/A</v>
          </cell>
          <cell r="BB25" t="e">
            <v>#N/A</v>
          </cell>
          <cell r="BC25" t="str">
            <v xml:space="preserve"> </v>
          </cell>
          <cell r="BD25" t="e">
            <v>#N/A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/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 t="e">
            <v>#N/A</v>
          </cell>
          <cell r="AP26" t="e">
            <v>#N/A</v>
          </cell>
          <cell r="AQ26" t="e">
            <v>#N/A</v>
          </cell>
          <cell r="AR26" t="e">
            <v>#N/A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 t="e">
            <v>#N/A</v>
          </cell>
          <cell r="AY26" t="e">
            <v>#N/A</v>
          </cell>
          <cell r="AZ26" t="e">
            <v>#N/A</v>
          </cell>
          <cell r="BA26" t="e">
            <v>#N/A</v>
          </cell>
          <cell r="BB26" t="e">
            <v>#N/A</v>
          </cell>
          <cell r="BC26" t="str">
            <v xml:space="preserve"> </v>
          </cell>
          <cell r="BD26" t="e">
            <v>#N/A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/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  <cell r="AR27" t="e">
            <v>#N/A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 t="e">
            <v>#N/A</v>
          </cell>
          <cell r="AY27" t="e">
            <v>#N/A</v>
          </cell>
          <cell r="AZ27" t="e">
            <v>#N/A</v>
          </cell>
          <cell r="BA27" t="e">
            <v>#N/A</v>
          </cell>
          <cell r="BB27" t="e">
            <v>#N/A</v>
          </cell>
          <cell r="BC27" t="str">
            <v xml:space="preserve"> </v>
          </cell>
          <cell r="BD27" t="e">
            <v>#N/A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/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  <cell r="AR28" t="e">
            <v>#N/A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 t="e">
            <v>#N/A</v>
          </cell>
          <cell r="AY28" t="e">
            <v>#N/A</v>
          </cell>
          <cell r="AZ28" t="e">
            <v>#N/A</v>
          </cell>
          <cell r="BA28" t="e">
            <v>#N/A</v>
          </cell>
          <cell r="BB28" t="e">
            <v>#N/A</v>
          </cell>
          <cell r="BC28" t="str">
            <v xml:space="preserve"> </v>
          </cell>
          <cell r="BD28" t="e">
            <v>#N/A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/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 t="e">
            <v>#N/A</v>
          </cell>
          <cell r="AP29" t="e">
            <v>#N/A</v>
          </cell>
          <cell r="AQ29" t="e">
            <v>#N/A</v>
          </cell>
          <cell r="AR29" t="e">
            <v>#N/A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 t="e">
            <v>#N/A</v>
          </cell>
          <cell r="AY29" t="e">
            <v>#N/A</v>
          </cell>
          <cell r="AZ29" t="e">
            <v>#N/A</v>
          </cell>
          <cell r="BA29" t="e">
            <v>#N/A</v>
          </cell>
          <cell r="BB29" t="e">
            <v>#N/A</v>
          </cell>
          <cell r="BC29" t="str">
            <v xml:space="preserve"> </v>
          </cell>
          <cell r="BD29" t="e">
            <v>#N/A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/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  <cell r="AR30" t="e">
            <v>#N/A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 t="e">
            <v>#N/A</v>
          </cell>
          <cell r="AY30" t="e">
            <v>#N/A</v>
          </cell>
          <cell r="AZ30" t="e">
            <v>#N/A</v>
          </cell>
          <cell r="BA30" t="e">
            <v>#N/A</v>
          </cell>
          <cell r="BB30" t="e">
            <v>#N/A</v>
          </cell>
          <cell r="BC30" t="str">
            <v xml:space="preserve"> </v>
          </cell>
          <cell r="BD30" t="e">
            <v>#N/A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/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  <cell r="AR31" t="e">
            <v>#N/A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 t="e">
            <v>#N/A</v>
          </cell>
          <cell r="AY31" t="e">
            <v>#N/A</v>
          </cell>
          <cell r="AZ31" t="e">
            <v>#N/A</v>
          </cell>
          <cell r="BA31" t="e">
            <v>#N/A</v>
          </cell>
          <cell r="BB31" t="e">
            <v>#N/A</v>
          </cell>
          <cell r="BC31" t="str">
            <v xml:space="preserve"> </v>
          </cell>
          <cell r="BD31" t="e">
            <v>#N/A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/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  <cell r="AR32" t="e">
            <v>#N/A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 t="e">
            <v>#N/A</v>
          </cell>
          <cell r="AY32" t="e">
            <v>#N/A</v>
          </cell>
          <cell r="AZ32" t="e">
            <v>#N/A</v>
          </cell>
          <cell r="BA32" t="e">
            <v>#N/A</v>
          </cell>
          <cell r="BB32" t="e">
            <v>#N/A</v>
          </cell>
          <cell r="BC32" t="str">
            <v xml:space="preserve"> </v>
          </cell>
          <cell r="BD32" t="e">
            <v>#N/A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/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  <cell r="AR33" t="e">
            <v>#N/A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 t="e">
            <v>#N/A</v>
          </cell>
          <cell r="AY33" t="e">
            <v>#N/A</v>
          </cell>
          <cell r="AZ33" t="e">
            <v>#N/A</v>
          </cell>
          <cell r="BA33" t="e">
            <v>#N/A</v>
          </cell>
          <cell r="BB33" t="e">
            <v>#N/A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/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 t="e">
            <v>#N/A</v>
          </cell>
          <cell r="AY34" t="e">
            <v>#N/A</v>
          </cell>
          <cell r="AZ34" t="e">
            <v>#N/A</v>
          </cell>
          <cell r="BA34" t="e">
            <v>#N/A</v>
          </cell>
          <cell r="BB34" t="e">
            <v>#N/A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/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 t="e">
            <v>#N/A</v>
          </cell>
          <cell r="AP35" t="e">
            <v>#N/A</v>
          </cell>
          <cell r="AQ35" t="e">
            <v>#N/A</v>
          </cell>
          <cell r="AR35" t="e">
            <v>#N/A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 t="e">
            <v>#N/A</v>
          </cell>
          <cell r="AY35" t="e">
            <v>#N/A</v>
          </cell>
          <cell r="AZ35" t="e">
            <v>#N/A</v>
          </cell>
          <cell r="BA35" t="e">
            <v>#N/A</v>
          </cell>
          <cell r="BB35" t="e">
            <v>#N/A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/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 t="e">
            <v>#N/A</v>
          </cell>
          <cell r="AP36" t="e">
            <v>#N/A</v>
          </cell>
          <cell r="AQ36" t="e">
            <v>#N/A</v>
          </cell>
          <cell r="AR36" t="e">
            <v>#N/A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 t="e">
            <v>#N/A</v>
          </cell>
          <cell r="AY36" t="e">
            <v>#N/A</v>
          </cell>
          <cell r="AZ36" t="e">
            <v>#N/A</v>
          </cell>
          <cell r="BA36" t="e">
            <v>#N/A</v>
          </cell>
          <cell r="BB36" t="e">
            <v>#N/A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/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 t="e">
            <v>#N/A</v>
          </cell>
          <cell r="AP37" t="e">
            <v>#N/A</v>
          </cell>
          <cell r="AQ37" t="e">
            <v>#N/A</v>
          </cell>
          <cell r="AR37" t="e">
            <v>#N/A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 t="e">
            <v>#N/A</v>
          </cell>
          <cell r="AY37" t="e">
            <v>#N/A</v>
          </cell>
          <cell r="AZ37" t="e">
            <v>#N/A</v>
          </cell>
          <cell r="BA37" t="e">
            <v>#N/A</v>
          </cell>
          <cell r="BB37" t="e">
            <v>#N/A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/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  <cell r="AR38" t="e">
            <v>#N/A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 t="e">
            <v>#N/A</v>
          </cell>
          <cell r="AY38" t="e">
            <v>#N/A</v>
          </cell>
          <cell r="AZ38" t="e">
            <v>#N/A</v>
          </cell>
          <cell r="BA38" t="e">
            <v>#N/A</v>
          </cell>
          <cell r="BB38" t="e">
            <v>#N/A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/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 t="e">
            <v>#N/A</v>
          </cell>
          <cell r="AP39" t="e">
            <v>#N/A</v>
          </cell>
          <cell r="AQ39" t="e">
            <v>#N/A</v>
          </cell>
          <cell r="AR39" t="e">
            <v>#N/A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 t="e">
            <v>#N/A</v>
          </cell>
          <cell r="AY39" t="e">
            <v>#N/A</v>
          </cell>
          <cell r="AZ39" t="e">
            <v>#N/A</v>
          </cell>
          <cell r="BA39" t="e">
            <v>#N/A</v>
          </cell>
          <cell r="BB39" t="e">
            <v>#N/A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/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 t="e">
            <v>#N/A</v>
          </cell>
          <cell r="AP40" t="e">
            <v>#N/A</v>
          </cell>
          <cell r="AQ40" t="e">
            <v>#N/A</v>
          </cell>
          <cell r="AR40" t="e">
            <v>#N/A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 t="e">
            <v>#N/A</v>
          </cell>
          <cell r="AY40" t="e">
            <v>#N/A</v>
          </cell>
          <cell r="AZ40" t="e">
            <v>#N/A</v>
          </cell>
          <cell r="BA40" t="e">
            <v>#N/A</v>
          </cell>
          <cell r="BB40" t="e">
            <v>#N/A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/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 t="e">
            <v>#N/A</v>
          </cell>
          <cell r="AR41" t="e">
            <v>#N/A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 t="e">
            <v>#N/A</v>
          </cell>
          <cell r="AY41" t="e">
            <v>#N/A</v>
          </cell>
          <cell r="AZ41" t="e">
            <v>#N/A</v>
          </cell>
          <cell r="BA41" t="e">
            <v>#N/A</v>
          </cell>
          <cell r="BB41" t="e">
            <v>#N/A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/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 t="e">
            <v>#N/A</v>
          </cell>
          <cell r="AP42" t="e">
            <v>#N/A</v>
          </cell>
          <cell r="AQ42" t="e">
            <v>#N/A</v>
          </cell>
          <cell r="AR42" t="e">
            <v>#N/A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 t="e">
            <v>#N/A</v>
          </cell>
          <cell r="AY42" t="e">
            <v>#N/A</v>
          </cell>
          <cell r="AZ42" t="e">
            <v>#N/A</v>
          </cell>
          <cell r="BA42" t="e">
            <v>#N/A</v>
          </cell>
          <cell r="BB42" t="e">
            <v>#N/A</v>
          </cell>
          <cell r="BC42" t="str">
            <v xml:space="preserve"> </v>
          </cell>
          <cell r="BD42" t="e">
            <v>#N/A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/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 t="e">
            <v>#N/A</v>
          </cell>
          <cell r="AP43" t="e">
            <v>#N/A</v>
          </cell>
          <cell r="AQ43" t="e">
            <v>#N/A</v>
          </cell>
          <cell r="AR43" t="e">
            <v>#N/A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 t="e">
            <v>#N/A</v>
          </cell>
          <cell r="AY43" t="e">
            <v>#N/A</v>
          </cell>
          <cell r="AZ43" t="e">
            <v>#N/A</v>
          </cell>
          <cell r="BA43" t="e">
            <v>#N/A</v>
          </cell>
          <cell r="BB43" t="e">
            <v>#N/A</v>
          </cell>
          <cell r="BC43" t="str">
            <v xml:space="preserve"> </v>
          </cell>
          <cell r="BD43" t="e">
            <v>#N/A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/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 t="e">
            <v>#N/A</v>
          </cell>
          <cell r="AP44" t="e">
            <v>#N/A</v>
          </cell>
          <cell r="AQ44" t="e">
            <v>#N/A</v>
          </cell>
          <cell r="AR44" t="e">
            <v>#N/A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 t="e">
            <v>#N/A</v>
          </cell>
          <cell r="AY44" t="e">
            <v>#N/A</v>
          </cell>
          <cell r="AZ44" t="e">
            <v>#N/A</v>
          </cell>
          <cell r="BA44" t="e">
            <v>#N/A</v>
          </cell>
          <cell r="BB44" t="e">
            <v>#N/A</v>
          </cell>
          <cell r="BC44" t="str">
            <v xml:space="preserve"> </v>
          </cell>
          <cell r="BD44" t="e">
            <v>#N/A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/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 t="e">
            <v>#N/A</v>
          </cell>
          <cell r="AP45" t="e">
            <v>#N/A</v>
          </cell>
          <cell r="AQ45" t="e">
            <v>#N/A</v>
          </cell>
          <cell r="AR45" t="e">
            <v>#N/A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 t="e">
            <v>#N/A</v>
          </cell>
          <cell r="AY45" t="e">
            <v>#N/A</v>
          </cell>
          <cell r="AZ45" t="e">
            <v>#N/A</v>
          </cell>
          <cell r="BA45" t="e">
            <v>#N/A</v>
          </cell>
          <cell r="BB45" t="e">
            <v>#N/A</v>
          </cell>
          <cell r="BC45" t="str">
            <v xml:space="preserve"> </v>
          </cell>
          <cell r="BD45" t="e">
            <v>#N/A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/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 t="e">
            <v>#N/A</v>
          </cell>
          <cell r="AP46" t="e">
            <v>#N/A</v>
          </cell>
          <cell r="AQ46" t="e">
            <v>#N/A</v>
          </cell>
          <cell r="AR46" t="e">
            <v>#N/A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 t="e">
            <v>#N/A</v>
          </cell>
          <cell r="AY46" t="e">
            <v>#N/A</v>
          </cell>
          <cell r="AZ46" t="e">
            <v>#N/A</v>
          </cell>
          <cell r="BA46" t="e">
            <v>#N/A</v>
          </cell>
          <cell r="BB46" t="e">
            <v>#N/A</v>
          </cell>
          <cell r="BC46" t="str">
            <v xml:space="preserve"> </v>
          </cell>
          <cell r="BD46" t="e">
            <v>#N/A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/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 t="e">
            <v>#N/A</v>
          </cell>
          <cell r="AP47" t="e">
            <v>#N/A</v>
          </cell>
          <cell r="AQ47" t="e">
            <v>#N/A</v>
          </cell>
          <cell r="AR47" t="e">
            <v>#N/A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 t="e">
            <v>#N/A</v>
          </cell>
          <cell r="AY47" t="e">
            <v>#N/A</v>
          </cell>
          <cell r="AZ47" t="e">
            <v>#N/A</v>
          </cell>
          <cell r="BA47" t="e">
            <v>#N/A</v>
          </cell>
          <cell r="BB47" t="e">
            <v>#N/A</v>
          </cell>
          <cell r="BC47" t="str">
            <v xml:space="preserve"> </v>
          </cell>
          <cell r="BD47" t="e">
            <v>#N/A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/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 t="e">
            <v>#N/A</v>
          </cell>
          <cell r="AP48" t="e">
            <v>#N/A</v>
          </cell>
          <cell r="AQ48" t="e">
            <v>#N/A</v>
          </cell>
          <cell r="AR48" t="e">
            <v>#N/A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 t="e">
            <v>#N/A</v>
          </cell>
          <cell r="AY48" t="e">
            <v>#N/A</v>
          </cell>
          <cell r="AZ48" t="e">
            <v>#N/A</v>
          </cell>
          <cell r="BA48" t="e">
            <v>#N/A</v>
          </cell>
          <cell r="BB48" t="e">
            <v>#N/A</v>
          </cell>
          <cell r="BC48" t="str">
            <v xml:space="preserve"> </v>
          </cell>
          <cell r="BD48" t="e">
            <v>#N/A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/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 t="e">
            <v>#N/A</v>
          </cell>
          <cell r="AP49" t="e">
            <v>#N/A</v>
          </cell>
          <cell r="AQ49" t="e">
            <v>#N/A</v>
          </cell>
          <cell r="AR49" t="e">
            <v>#N/A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 t="e">
            <v>#N/A</v>
          </cell>
          <cell r="AY49" t="e">
            <v>#N/A</v>
          </cell>
          <cell r="AZ49" t="e">
            <v>#N/A</v>
          </cell>
          <cell r="BA49" t="e">
            <v>#N/A</v>
          </cell>
          <cell r="BB49" t="e">
            <v>#N/A</v>
          </cell>
          <cell r="BC49" t="str">
            <v xml:space="preserve"> </v>
          </cell>
          <cell r="BD49" t="e">
            <v>#N/A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/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 t="e">
            <v>#N/A</v>
          </cell>
          <cell r="AP50" t="e">
            <v>#N/A</v>
          </cell>
          <cell r="AQ50" t="e">
            <v>#N/A</v>
          </cell>
          <cell r="AR50" t="e">
            <v>#N/A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 t="e">
            <v>#N/A</v>
          </cell>
          <cell r="AY50" t="e">
            <v>#N/A</v>
          </cell>
          <cell r="AZ50" t="e">
            <v>#N/A</v>
          </cell>
          <cell r="BA50" t="e">
            <v>#N/A</v>
          </cell>
          <cell r="BB50" t="e">
            <v>#N/A</v>
          </cell>
          <cell r="BC50" t="str">
            <v xml:space="preserve"> </v>
          </cell>
          <cell r="BD50" t="e">
            <v>#N/A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/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 t="e">
            <v>#N/A</v>
          </cell>
          <cell r="AP51" t="e">
            <v>#N/A</v>
          </cell>
          <cell r="AQ51" t="e">
            <v>#N/A</v>
          </cell>
          <cell r="AR51" t="e">
            <v>#N/A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 t="e">
            <v>#N/A</v>
          </cell>
          <cell r="AY51" t="e">
            <v>#N/A</v>
          </cell>
          <cell r="AZ51" t="e">
            <v>#N/A</v>
          </cell>
          <cell r="BA51" t="e">
            <v>#N/A</v>
          </cell>
          <cell r="BB51" t="e">
            <v>#N/A</v>
          </cell>
          <cell r="BC51" t="str">
            <v xml:space="preserve"> </v>
          </cell>
          <cell r="BD51" t="e">
            <v>#N/A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/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 t="e">
            <v>#N/A</v>
          </cell>
          <cell r="AP52" t="e">
            <v>#N/A</v>
          </cell>
          <cell r="AQ52" t="e">
            <v>#N/A</v>
          </cell>
          <cell r="AR52" t="e">
            <v>#N/A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 t="e">
            <v>#N/A</v>
          </cell>
          <cell r="AY52" t="e">
            <v>#N/A</v>
          </cell>
          <cell r="AZ52" t="e">
            <v>#N/A</v>
          </cell>
          <cell r="BA52" t="e">
            <v>#N/A</v>
          </cell>
          <cell r="BB52" t="e">
            <v>#N/A</v>
          </cell>
          <cell r="BC52" t="str">
            <v xml:space="preserve"> </v>
          </cell>
          <cell r="BD52" t="e">
            <v>#N/A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/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 t="e">
            <v>#N/A</v>
          </cell>
          <cell r="AP53" t="e">
            <v>#N/A</v>
          </cell>
          <cell r="AQ53" t="e">
            <v>#N/A</v>
          </cell>
          <cell r="AR53" t="e">
            <v>#N/A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 t="e">
            <v>#N/A</v>
          </cell>
          <cell r="AY53" t="e">
            <v>#N/A</v>
          </cell>
          <cell r="AZ53" t="e">
            <v>#N/A</v>
          </cell>
          <cell r="BA53" t="e">
            <v>#N/A</v>
          </cell>
          <cell r="BB53" t="e">
            <v>#N/A</v>
          </cell>
          <cell r="BC53" t="str">
            <v xml:space="preserve"> </v>
          </cell>
          <cell r="BD53" t="e">
            <v>#N/A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/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 t="e">
            <v>#N/A</v>
          </cell>
          <cell r="AY54" t="e">
            <v>#N/A</v>
          </cell>
          <cell r="AZ54" t="e">
            <v>#N/A</v>
          </cell>
          <cell r="BA54" t="e">
            <v>#N/A</v>
          </cell>
          <cell r="BB54" t="e">
            <v>#N/A</v>
          </cell>
          <cell r="BC54" t="str">
            <v xml:space="preserve"> </v>
          </cell>
          <cell r="BD54" t="e">
            <v>#N/A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/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 t="e">
            <v>#N/A</v>
          </cell>
          <cell r="AP55" t="e">
            <v>#N/A</v>
          </cell>
          <cell r="AQ55" t="e">
            <v>#N/A</v>
          </cell>
          <cell r="AR55" t="e">
            <v>#N/A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 t="e">
            <v>#N/A</v>
          </cell>
          <cell r="AY55" t="e">
            <v>#N/A</v>
          </cell>
          <cell r="AZ55" t="e">
            <v>#N/A</v>
          </cell>
          <cell r="BA55" t="e">
            <v>#N/A</v>
          </cell>
          <cell r="BB55" t="e">
            <v>#N/A</v>
          </cell>
          <cell r="BC55" t="str">
            <v xml:space="preserve"> </v>
          </cell>
          <cell r="BD55" t="e">
            <v>#N/A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/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 t="e">
            <v>#N/A</v>
          </cell>
          <cell r="AP56" t="e">
            <v>#N/A</v>
          </cell>
          <cell r="AQ56" t="e">
            <v>#N/A</v>
          </cell>
          <cell r="AR56" t="e">
            <v>#N/A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 t="e">
            <v>#N/A</v>
          </cell>
          <cell r="AY56" t="e">
            <v>#N/A</v>
          </cell>
          <cell r="AZ56" t="e">
            <v>#N/A</v>
          </cell>
          <cell r="BA56" t="e">
            <v>#N/A</v>
          </cell>
          <cell r="BB56" t="e">
            <v>#N/A</v>
          </cell>
          <cell r="BC56" t="str">
            <v xml:space="preserve"> </v>
          </cell>
          <cell r="BD56" t="e">
            <v>#N/A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/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 t="e">
            <v>#N/A</v>
          </cell>
          <cell r="AP57" t="e">
            <v>#N/A</v>
          </cell>
          <cell r="AQ57" t="e">
            <v>#N/A</v>
          </cell>
          <cell r="AR57" t="e">
            <v>#N/A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 t="e">
            <v>#N/A</v>
          </cell>
          <cell r="AY57" t="e">
            <v>#N/A</v>
          </cell>
          <cell r="AZ57" t="e">
            <v>#N/A</v>
          </cell>
          <cell r="BA57" t="e">
            <v>#N/A</v>
          </cell>
          <cell r="BB57" t="e">
            <v>#N/A</v>
          </cell>
          <cell r="BC57" t="str">
            <v xml:space="preserve"> </v>
          </cell>
          <cell r="BD57" t="e">
            <v>#N/A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/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 t="e">
            <v>#N/A</v>
          </cell>
          <cell r="AP58" t="e">
            <v>#N/A</v>
          </cell>
          <cell r="AQ58" t="e">
            <v>#N/A</v>
          </cell>
          <cell r="AR58" t="e">
            <v>#N/A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 t="e">
            <v>#N/A</v>
          </cell>
          <cell r="AY58" t="e">
            <v>#N/A</v>
          </cell>
          <cell r="AZ58" t="e">
            <v>#N/A</v>
          </cell>
          <cell r="BA58" t="e">
            <v>#N/A</v>
          </cell>
          <cell r="BB58" t="e">
            <v>#N/A</v>
          </cell>
          <cell r="BC58" t="str">
            <v xml:space="preserve"> </v>
          </cell>
          <cell r="BD58" t="e">
            <v>#N/A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/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 t="e">
            <v>#N/A</v>
          </cell>
          <cell r="AP59" t="e">
            <v>#N/A</v>
          </cell>
          <cell r="AQ59" t="e">
            <v>#N/A</v>
          </cell>
          <cell r="AR59" t="e">
            <v>#N/A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 t="e">
            <v>#N/A</v>
          </cell>
          <cell r="AY59" t="e">
            <v>#N/A</v>
          </cell>
          <cell r="AZ59" t="e">
            <v>#N/A</v>
          </cell>
          <cell r="BA59" t="e">
            <v>#N/A</v>
          </cell>
          <cell r="BB59" t="e">
            <v>#N/A</v>
          </cell>
          <cell r="BC59" t="str">
            <v xml:space="preserve"> </v>
          </cell>
          <cell r="BD59" t="e">
            <v>#N/A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/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 t="e">
            <v>#N/A</v>
          </cell>
          <cell r="AY60" t="e">
            <v>#N/A</v>
          </cell>
          <cell r="AZ60" t="e">
            <v>#N/A</v>
          </cell>
          <cell r="BA60" t="e">
            <v>#N/A</v>
          </cell>
          <cell r="BB60" t="e">
            <v>#N/A</v>
          </cell>
          <cell r="BC60" t="str">
            <v xml:space="preserve"> </v>
          </cell>
          <cell r="BD60" t="e">
            <v>#N/A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/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 t="e">
            <v>#N/A</v>
          </cell>
          <cell r="AY61" t="e">
            <v>#N/A</v>
          </cell>
          <cell r="AZ61" t="e">
            <v>#N/A</v>
          </cell>
          <cell r="BA61" t="e">
            <v>#N/A</v>
          </cell>
          <cell r="BB61" t="e">
            <v>#N/A</v>
          </cell>
          <cell r="BC61" t="str">
            <v xml:space="preserve"> </v>
          </cell>
          <cell r="BD61" t="e">
            <v>#N/A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/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 t="e">
            <v>#N/A</v>
          </cell>
          <cell r="AY62" t="e">
            <v>#N/A</v>
          </cell>
          <cell r="AZ62" t="e">
            <v>#N/A</v>
          </cell>
          <cell r="BA62" t="e">
            <v>#N/A</v>
          </cell>
          <cell r="BB62" t="e">
            <v>#N/A</v>
          </cell>
          <cell r="BC62" t="str">
            <v xml:space="preserve"> </v>
          </cell>
          <cell r="BD62" t="e">
            <v>#N/A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/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 t="e">
            <v>#N/A</v>
          </cell>
          <cell r="AY63" t="e">
            <v>#N/A</v>
          </cell>
          <cell r="AZ63" t="e">
            <v>#N/A</v>
          </cell>
          <cell r="BA63" t="e">
            <v>#N/A</v>
          </cell>
          <cell r="BB63" t="e">
            <v>#N/A</v>
          </cell>
          <cell r="BC63" t="str">
            <v xml:space="preserve"> </v>
          </cell>
          <cell r="BD63" t="e">
            <v>#N/A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/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 t="e">
            <v>#N/A</v>
          </cell>
          <cell r="AY64" t="e">
            <v>#N/A</v>
          </cell>
          <cell r="AZ64" t="e">
            <v>#N/A</v>
          </cell>
          <cell r="BA64" t="e">
            <v>#N/A</v>
          </cell>
          <cell r="BB64" t="e">
            <v>#N/A</v>
          </cell>
          <cell r="BC64" t="str">
            <v xml:space="preserve"> </v>
          </cell>
          <cell r="BD64" t="e">
            <v>#N/A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/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 t="e">
            <v>#N/A</v>
          </cell>
          <cell r="AY65" t="e">
            <v>#N/A</v>
          </cell>
          <cell r="AZ65" t="e">
            <v>#N/A</v>
          </cell>
          <cell r="BA65" t="e">
            <v>#N/A</v>
          </cell>
          <cell r="BB65" t="e">
            <v>#N/A</v>
          </cell>
          <cell r="BC65" t="str">
            <v xml:space="preserve"> </v>
          </cell>
          <cell r="BD65" t="e">
            <v>#N/A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/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 t="e">
            <v>#N/A</v>
          </cell>
          <cell r="AY66" t="e">
            <v>#N/A</v>
          </cell>
          <cell r="AZ66" t="e">
            <v>#N/A</v>
          </cell>
          <cell r="BA66" t="e">
            <v>#N/A</v>
          </cell>
          <cell r="BB66" t="e">
            <v>#N/A</v>
          </cell>
          <cell r="BC66" t="str">
            <v xml:space="preserve"> </v>
          </cell>
          <cell r="BD66" t="e">
            <v>#N/A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/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 t="e">
            <v>#N/A</v>
          </cell>
          <cell r="AY67" t="e">
            <v>#N/A</v>
          </cell>
          <cell r="AZ67" t="e">
            <v>#N/A</v>
          </cell>
          <cell r="BA67" t="e">
            <v>#N/A</v>
          </cell>
          <cell r="BB67" t="e">
            <v>#N/A</v>
          </cell>
          <cell r="BC67" t="str">
            <v xml:space="preserve"> </v>
          </cell>
          <cell r="BD67" t="e">
            <v>#N/A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/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 t="e">
            <v>#N/A</v>
          </cell>
          <cell r="AY68" t="e">
            <v>#N/A</v>
          </cell>
          <cell r="AZ68" t="e">
            <v>#N/A</v>
          </cell>
          <cell r="BA68" t="e">
            <v>#N/A</v>
          </cell>
          <cell r="BB68" t="e">
            <v>#N/A</v>
          </cell>
          <cell r="BC68" t="str">
            <v xml:space="preserve"> </v>
          </cell>
          <cell r="BD68" t="e">
            <v>#N/A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/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 t="e">
            <v>#N/A</v>
          </cell>
          <cell r="AY69" t="e">
            <v>#N/A</v>
          </cell>
          <cell r="AZ69" t="e">
            <v>#N/A</v>
          </cell>
          <cell r="BA69" t="e">
            <v>#N/A</v>
          </cell>
          <cell r="BB69" t="e">
            <v>#N/A</v>
          </cell>
          <cell r="BC69" t="str">
            <v xml:space="preserve"> </v>
          </cell>
          <cell r="BD69" t="e">
            <v>#N/A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/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 t="e">
            <v>#N/A</v>
          </cell>
          <cell r="AY70" t="e">
            <v>#N/A</v>
          </cell>
          <cell r="AZ70" t="e">
            <v>#N/A</v>
          </cell>
          <cell r="BA70" t="e">
            <v>#N/A</v>
          </cell>
          <cell r="BB70" t="e">
            <v>#N/A</v>
          </cell>
          <cell r="BC70" t="str">
            <v xml:space="preserve"> </v>
          </cell>
          <cell r="BD70" t="e">
            <v>#N/A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/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 t="e">
            <v>#N/A</v>
          </cell>
          <cell r="AY71" t="e">
            <v>#N/A</v>
          </cell>
          <cell r="AZ71" t="e">
            <v>#N/A</v>
          </cell>
          <cell r="BA71" t="e">
            <v>#N/A</v>
          </cell>
          <cell r="BB71" t="e">
            <v>#N/A</v>
          </cell>
          <cell r="BC71" t="str">
            <v xml:space="preserve"> </v>
          </cell>
          <cell r="BD71" t="e">
            <v>#N/A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/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 t="e">
            <v>#N/A</v>
          </cell>
          <cell r="AY72" t="e">
            <v>#N/A</v>
          </cell>
          <cell r="AZ72" t="e">
            <v>#N/A</v>
          </cell>
          <cell r="BA72" t="e">
            <v>#N/A</v>
          </cell>
          <cell r="BB72" t="e">
            <v>#N/A</v>
          </cell>
          <cell r="BC72" t="str">
            <v xml:space="preserve"> </v>
          </cell>
          <cell r="BD72" t="e">
            <v>#N/A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/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 t="e">
            <v>#N/A</v>
          </cell>
          <cell r="AY73" t="e">
            <v>#N/A</v>
          </cell>
          <cell r="AZ73" t="e">
            <v>#N/A</v>
          </cell>
          <cell r="BA73" t="e">
            <v>#N/A</v>
          </cell>
          <cell r="BB73" t="e">
            <v>#N/A</v>
          </cell>
          <cell r="BC73" t="str">
            <v xml:space="preserve"> </v>
          </cell>
          <cell r="BD73" t="e">
            <v>#N/A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/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 t="e">
            <v>#N/A</v>
          </cell>
          <cell r="AY74" t="e">
            <v>#N/A</v>
          </cell>
          <cell r="AZ74" t="e">
            <v>#N/A</v>
          </cell>
          <cell r="BA74" t="e">
            <v>#N/A</v>
          </cell>
          <cell r="BB74" t="e">
            <v>#N/A</v>
          </cell>
          <cell r="BC74" t="str">
            <v xml:space="preserve"> </v>
          </cell>
          <cell r="BD74" t="e">
            <v>#N/A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/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 t="e">
            <v>#N/A</v>
          </cell>
          <cell r="AY75" t="e">
            <v>#N/A</v>
          </cell>
          <cell r="AZ75" t="e">
            <v>#N/A</v>
          </cell>
          <cell r="BA75" t="e">
            <v>#N/A</v>
          </cell>
          <cell r="BB75" t="e">
            <v>#N/A</v>
          </cell>
          <cell r="BC75" t="str">
            <v xml:space="preserve"> </v>
          </cell>
          <cell r="BD75" t="e">
            <v>#N/A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/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 t="e">
            <v>#N/A</v>
          </cell>
          <cell r="AY76" t="e">
            <v>#N/A</v>
          </cell>
          <cell r="AZ76" t="e">
            <v>#N/A</v>
          </cell>
          <cell r="BA76" t="e">
            <v>#N/A</v>
          </cell>
          <cell r="BB76" t="e">
            <v>#N/A</v>
          </cell>
          <cell r="BC76" t="str">
            <v xml:space="preserve"> </v>
          </cell>
          <cell r="BD76" t="e">
            <v>#N/A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/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 t="e">
            <v>#N/A</v>
          </cell>
          <cell r="AY77" t="e">
            <v>#N/A</v>
          </cell>
          <cell r="AZ77" t="e">
            <v>#N/A</v>
          </cell>
          <cell r="BA77" t="e">
            <v>#N/A</v>
          </cell>
          <cell r="BB77" t="e">
            <v>#N/A</v>
          </cell>
          <cell r="BC77" t="str">
            <v xml:space="preserve"> </v>
          </cell>
          <cell r="BD77" t="e">
            <v>#N/A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/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 t="e">
            <v>#N/A</v>
          </cell>
          <cell r="AP78" t="e">
            <v>#N/A</v>
          </cell>
          <cell r="AQ78" t="e">
            <v>#N/A</v>
          </cell>
          <cell r="AR78" t="e">
            <v>#N/A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 t="e">
            <v>#N/A</v>
          </cell>
          <cell r="AY78" t="e">
            <v>#N/A</v>
          </cell>
          <cell r="AZ78" t="e">
            <v>#N/A</v>
          </cell>
          <cell r="BA78" t="e">
            <v>#N/A</v>
          </cell>
          <cell r="BB78" t="e">
            <v>#N/A</v>
          </cell>
          <cell r="BC78" t="str">
            <v xml:space="preserve"> </v>
          </cell>
          <cell r="BD78" t="e">
            <v>#N/A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/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 t="e">
            <v>#N/A</v>
          </cell>
          <cell r="AP79" t="e">
            <v>#N/A</v>
          </cell>
          <cell r="AQ79" t="e">
            <v>#N/A</v>
          </cell>
          <cell r="AR79" t="e">
            <v>#N/A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 t="e">
            <v>#N/A</v>
          </cell>
          <cell r="AY79" t="e">
            <v>#N/A</v>
          </cell>
          <cell r="AZ79" t="e">
            <v>#N/A</v>
          </cell>
          <cell r="BA79" t="e">
            <v>#N/A</v>
          </cell>
          <cell r="BB79" t="e">
            <v>#N/A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/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 t="e">
            <v>#N/A</v>
          </cell>
          <cell r="AP80" t="e">
            <v>#N/A</v>
          </cell>
          <cell r="AQ80" t="e">
            <v>#N/A</v>
          </cell>
          <cell r="AR80" t="e">
            <v>#N/A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 t="e">
            <v>#N/A</v>
          </cell>
          <cell r="AY80" t="e">
            <v>#N/A</v>
          </cell>
          <cell r="AZ80" t="e">
            <v>#N/A</v>
          </cell>
          <cell r="BA80" t="e">
            <v>#N/A</v>
          </cell>
          <cell r="BB80" t="e">
            <v>#N/A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/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 t="e">
            <v>#N/A</v>
          </cell>
          <cell r="AP81" t="e">
            <v>#N/A</v>
          </cell>
          <cell r="AQ81" t="e">
            <v>#N/A</v>
          </cell>
          <cell r="AR81" t="e">
            <v>#N/A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 t="e">
            <v>#N/A</v>
          </cell>
          <cell r="AY81" t="e">
            <v>#N/A</v>
          </cell>
          <cell r="AZ81" t="e">
            <v>#N/A</v>
          </cell>
          <cell r="BA81" t="e">
            <v>#N/A</v>
          </cell>
          <cell r="BB81" t="e">
            <v>#N/A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/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 t="e">
            <v>#N/A</v>
          </cell>
          <cell r="AP82" t="e">
            <v>#N/A</v>
          </cell>
          <cell r="AQ82" t="e">
            <v>#N/A</v>
          </cell>
          <cell r="AR82" t="e">
            <v>#N/A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 t="e">
            <v>#N/A</v>
          </cell>
          <cell r="AY82" t="e">
            <v>#N/A</v>
          </cell>
          <cell r="AZ82" t="e">
            <v>#N/A</v>
          </cell>
          <cell r="BA82" t="e">
            <v>#N/A</v>
          </cell>
          <cell r="BB82" t="e">
            <v>#N/A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/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 t="e">
            <v>#N/A</v>
          </cell>
          <cell r="AP83" t="e">
            <v>#N/A</v>
          </cell>
          <cell r="AQ83" t="e">
            <v>#N/A</v>
          </cell>
          <cell r="AR83" t="e">
            <v>#N/A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 t="e">
            <v>#N/A</v>
          </cell>
          <cell r="AY83" t="e">
            <v>#N/A</v>
          </cell>
          <cell r="AZ83" t="e">
            <v>#N/A</v>
          </cell>
          <cell r="BA83" t="e">
            <v>#N/A</v>
          </cell>
          <cell r="BB83" t="e">
            <v>#N/A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/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 t="e">
            <v>#N/A</v>
          </cell>
          <cell r="AP84" t="e">
            <v>#N/A</v>
          </cell>
          <cell r="AQ84" t="e">
            <v>#N/A</v>
          </cell>
          <cell r="AR84" t="e">
            <v>#N/A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/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 t="e">
            <v>#N/A</v>
          </cell>
          <cell r="AP85" t="e">
            <v>#N/A</v>
          </cell>
          <cell r="AQ85" t="e">
            <v>#N/A</v>
          </cell>
          <cell r="AR85" t="e">
            <v>#N/A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/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 t="e">
            <v>#N/A</v>
          </cell>
          <cell r="AP86" t="e">
            <v>#N/A</v>
          </cell>
          <cell r="AQ86" t="e">
            <v>#N/A</v>
          </cell>
          <cell r="AR86" t="e">
            <v>#N/A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/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 t="e">
            <v>#N/A</v>
          </cell>
          <cell r="AP87" t="e">
            <v>#N/A</v>
          </cell>
          <cell r="AQ87" t="e">
            <v>#N/A</v>
          </cell>
          <cell r="AR87" t="e">
            <v>#N/A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 t="e">
            <v>#N/A</v>
          </cell>
          <cell r="AY87" t="e">
            <v>#N/A</v>
          </cell>
          <cell r="AZ87" t="e">
            <v>#N/A</v>
          </cell>
          <cell r="BA87" t="e">
            <v>#N/A</v>
          </cell>
          <cell r="BB87" t="e">
            <v>#N/A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/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 t="e">
            <v>#N/A</v>
          </cell>
          <cell r="AP88" t="e">
            <v>#N/A</v>
          </cell>
          <cell r="AQ88" t="e">
            <v>#N/A</v>
          </cell>
          <cell r="AR88" t="e">
            <v>#N/A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/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 t="e">
            <v>#N/A</v>
          </cell>
          <cell r="AP89" t="e">
            <v>#N/A</v>
          </cell>
          <cell r="AQ89" t="e">
            <v>#N/A</v>
          </cell>
          <cell r="AR89" t="e">
            <v>#N/A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/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 t="e">
            <v>#N/A</v>
          </cell>
          <cell r="AP90" t="e">
            <v>#N/A</v>
          </cell>
          <cell r="AQ90" t="e">
            <v>#N/A</v>
          </cell>
          <cell r="AR90" t="e">
            <v>#N/A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 t="e">
            <v>#N/A</v>
          </cell>
          <cell r="AY90" t="e">
            <v>#N/A</v>
          </cell>
          <cell r="AZ90" t="e">
            <v>#N/A</v>
          </cell>
          <cell r="BA90" t="e">
            <v>#N/A</v>
          </cell>
          <cell r="BB90" t="e">
            <v>#N/A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/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str">
            <v xml:space="preserve"> </v>
          </cell>
          <cell r="BD91" t="e">
            <v>#N/A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/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str">
            <v xml:space="preserve"> </v>
          </cell>
          <cell r="BD92" t="e">
            <v>#N/A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/>
          </cell>
          <cell r="AJ93" t="e">
            <v>#N/A</v>
          </cell>
          <cell r="AK93" t="e">
            <v>#N/A</v>
          </cell>
          <cell r="AL93" t="e">
            <v>#N/A</v>
          </cell>
          <cell r="AM93" t="e">
            <v>#N/A</v>
          </cell>
          <cell r="AN93" t="e">
            <v>#N/A</v>
          </cell>
          <cell r="AO93" t="e">
            <v>#N/A</v>
          </cell>
          <cell r="AP93" t="e">
            <v>#N/A</v>
          </cell>
          <cell r="AQ93" t="e">
            <v>#N/A</v>
          </cell>
          <cell r="AR93" t="e">
            <v>#N/A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 t="e">
            <v>#N/A</v>
          </cell>
          <cell r="AY93" t="e">
            <v>#N/A</v>
          </cell>
          <cell r="AZ93" t="e">
            <v>#N/A</v>
          </cell>
          <cell r="BA93" t="e">
            <v>#N/A</v>
          </cell>
          <cell r="BB93" t="e">
            <v>#N/A</v>
          </cell>
          <cell r="BC93" t="str">
            <v xml:space="preserve"> </v>
          </cell>
          <cell r="BD93" t="e">
            <v>#N/A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/>
          </cell>
          <cell r="AJ94" t="e">
            <v>#N/A</v>
          </cell>
          <cell r="AK94" t="e">
            <v>#N/A</v>
          </cell>
          <cell r="AL94" t="e">
            <v>#N/A</v>
          </cell>
          <cell r="AM94" t="e">
            <v>#N/A</v>
          </cell>
          <cell r="AN94" t="e">
            <v>#N/A</v>
          </cell>
          <cell r="AO94" t="e">
            <v>#N/A</v>
          </cell>
          <cell r="AP94" t="e">
            <v>#N/A</v>
          </cell>
          <cell r="AQ94" t="e">
            <v>#N/A</v>
          </cell>
          <cell r="AR94" t="e">
            <v>#N/A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 t="e">
            <v>#N/A</v>
          </cell>
          <cell r="AY94" t="e">
            <v>#N/A</v>
          </cell>
          <cell r="AZ94" t="e">
            <v>#N/A</v>
          </cell>
          <cell r="BA94" t="e">
            <v>#N/A</v>
          </cell>
          <cell r="BB94" t="e">
            <v>#N/A</v>
          </cell>
          <cell r="BC94" t="str">
            <v xml:space="preserve"> </v>
          </cell>
          <cell r="BD94" t="e">
            <v>#N/A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/>
          </cell>
          <cell r="AJ95" t="e">
            <v>#N/A</v>
          </cell>
          <cell r="AK95" t="e">
            <v>#N/A</v>
          </cell>
          <cell r="AL95" t="e">
            <v>#N/A</v>
          </cell>
          <cell r="AM95" t="e">
            <v>#N/A</v>
          </cell>
          <cell r="AN95" t="e">
            <v>#N/A</v>
          </cell>
          <cell r="AO95" t="e">
            <v>#N/A</v>
          </cell>
          <cell r="AP95" t="e">
            <v>#N/A</v>
          </cell>
          <cell r="AQ95" t="e">
            <v>#N/A</v>
          </cell>
          <cell r="AR95" t="e">
            <v>#N/A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str">
            <v xml:space="preserve"> </v>
          </cell>
          <cell r="BD95" t="e">
            <v>#N/A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AI96" t="str">
            <v/>
          </cell>
          <cell r="AJ96" t="e">
            <v>#N/A</v>
          </cell>
          <cell r="AK96" t="e">
            <v>#N/A</v>
          </cell>
          <cell r="AL96" t="e">
            <v>#N/A</v>
          </cell>
          <cell r="AM96" t="e">
            <v>#N/A</v>
          </cell>
          <cell r="AN96" t="e">
            <v>#N/A</v>
          </cell>
          <cell r="AO96" t="e">
            <v>#N/A</v>
          </cell>
          <cell r="AP96" t="e">
            <v>#N/A</v>
          </cell>
          <cell r="AQ96" t="e">
            <v>#N/A</v>
          </cell>
          <cell r="AR96" t="e">
            <v>#N/A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str">
            <v xml:space="preserve"> </v>
          </cell>
          <cell r="BD96" t="e">
            <v>#N/A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I97" t="str">
            <v/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 t="e">
            <v>#N/A</v>
          </cell>
          <cell r="AP97" t="e">
            <v>#N/A</v>
          </cell>
          <cell r="AQ97" t="e">
            <v>#N/A</v>
          </cell>
          <cell r="AR97" t="e">
            <v>#N/A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str">
            <v xml:space="preserve"> </v>
          </cell>
          <cell r="BD97" t="e">
            <v>#N/A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I98" t="str">
            <v/>
          </cell>
          <cell r="AJ98" t="e">
            <v>#N/A</v>
          </cell>
          <cell r="AK98" t="e">
            <v>#N/A</v>
          </cell>
          <cell r="AL98" t="e">
            <v>#N/A</v>
          </cell>
          <cell r="AM98" t="e">
            <v>#N/A</v>
          </cell>
          <cell r="AN98" t="e">
            <v>#N/A</v>
          </cell>
          <cell r="AO98" t="e">
            <v>#N/A</v>
          </cell>
          <cell r="AP98" t="e">
            <v>#N/A</v>
          </cell>
          <cell r="AQ98" t="e">
            <v>#N/A</v>
          </cell>
          <cell r="AR98" t="e">
            <v>#N/A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str">
            <v xml:space="preserve"> </v>
          </cell>
          <cell r="BD98" t="e">
            <v>#N/A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I99" t="str">
            <v/>
          </cell>
          <cell r="AJ99" t="e">
            <v>#N/A</v>
          </cell>
          <cell r="AK99" t="e">
            <v>#N/A</v>
          </cell>
          <cell r="AL99" t="e">
            <v>#N/A</v>
          </cell>
          <cell r="AM99" t="e">
            <v>#N/A</v>
          </cell>
          <cell r="AN99" t="e">
            <v>#N/A</v>
          </cell>
          <cell r="AO99" t="e">
            <v>#N/A</v>
          </cell>
          <cell r="AP99" t="e">
            <v>#N/A</v>
          </cell>
          <cell r="AQ99" t="e">
            <v>#N/A</v>
          </cell>
          <cell r="AR99" t="e">
            <v>#N/A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str">
            <v xml:space="preserve"> </v>
          </cell>
          <cell r="BD99" t="e">
            <v>#N/A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I100" t="str">
            <v/>
          </cell>
          <cell r="AJ100" t="e">
            <v>#N/A</v>
          </cell>
          <cell r="AK100" t="e">
            <v>#N/A</v>
          </cell>
          <cell r="AL100" t="e">
            <v>#N/A</v>
          </cell>
          <cell r="AM100" t="e">
            <v>#N/A</v>
          </cell>
          <cell r="AN100" t="e">
            <v>#N/A</v>
          </cell>
          <cell r="AO100" t="e">
            <v>#N/A</v>
          </cell>
          <cell r="AP100" t="e">
            <v>#N/A</v>
          </cell>
          <cell r="AQ100" t="e">
            <v>#N/A</v>
          </cell>
          <cell r="AR100" t="e">
            <v>#N/A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 t="e">
            <v>#N/A</v>
          </cell>
          <cell r="AY100" t="e">
            <v>#N/A</v>
          </cell>
          <cell r="AZ100" t="e">
            <v>#N/A</v>
          </cell>
          <cell r="BA100" t="e">
            <v>#N/A</v>
          </cell>
          <cell r="BB100" t="e">
            <v>#N/A</v>
          </cell>
          <cell r="BC100" t="str">
            <v xml:space="preserve"> </v>
          </cell>
          <cell r="BD100" t="e">
            <v>#N/A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I101" t="str">
            <v/>
          </cell>
          <cell r="AJ101" t="e">
            <v>#N/A</v>
          </cell>
          <cell r="AK101" t="e">
            <v>#N/A</v>
          </cell>
          <cell r="AL101" t="e">
            <v>#N/A</v>
          </cell>
          <cell r="AM101" t="e">
            <v>#N/A</v>
          </cell>
          <cell r="AN101" t="e">
            <v>#N/A</v>
          </cell>
          <cell r="AO101" t="e">
            <v>#N/A</v>
          </cell>
          <cell r="AP101" t="e">
            <v>#N/A</v>
          </cell>
          <cell r="AQ101" t="e">
            <v>#N/A</v>
          </cell>
          <cell r="AR101" t="e">
            <v>#N/A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str">
            <v xml:space="preserve"> </v>
          </cell>
          <cell r="BD101" t="e">
            <v>#N/A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I102" t="str">
            <v/>
          </cell>
          <cell r="AJ102" t="e">
            <v>#N/A</v>
          </cell>
          <cell r="AK102" t="e">
            <v>#N/A</v>
          </cell>
          <cell r="AL102" t="e">
            <v>#N/A</v>
          </cell>
          <cell r="AM102" t="e">
            <v>#N/A</v>
          </cell>
          <cell r="AN102" t="e">
            <v>#N/A</v>
          </cell>
          <cell r="AO102" t="e">
            <v>#N/A</v>
          </cell>
          <cell r="AP102" t="e">
            <v>#N/A</v>
          </cell>
          <cell r="AQ102" t="e">
            <v>#N/A</v>
          </cell>
          <cell r="AR102" t="e">
            <v>#N/A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str">
            <v xml:space="preserve"> </v>
          </cell>
          <cell r="BD102" t="e">
            <v>#N/A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I103" t="str">
            <v/>
          </cell>
          <cell r="AJ103" t="e">
            <v>#N/A</v>
          </cell>
          <cell r="AK103" t="e">
            <v>#N/A</v>
          </cell>
          <cell r="AL103" t="e">
            <v>#N/A</v>
          </cell>
          <cell r="AM103" t="e">
            <v>#N/A</v>
          </cell>
          <cell r="AN103" t="e">
            <v>#N/A</v>
          </cell>
          <cell r="AO103" t="e">
            <v>#N/A</v>
          </cell>
          <cell r="AP103" t="e">
            <v>#N/A</v>
          </cell>
          <cell r="AQ103" t="e">
            <v>#N/A</v>
          </cell>
          <cell r="AR103" t="e">
            <v>#N/A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str">
            <v xml:space="preserve"> </v>
          </cell>
          <cell r="BD103" t="e">
            <v>#N/A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I104" t="str">
            <v/>
          </cell>
          <cell r="AJ104" t="e">
            <v>#N/A</v>
          </cell>
          <cell r="AK104" t="e">
            <v>#N/A</v>
          </cell>
          <cell r="AL104" t="e">
            <v>#N/A</v>
          </cell>
          <cell r="AM104" t="e">
            <v>#N/A</v>
          </cell>
          <cell r="AN104" t="e">
            <v>#N/A</v>
          </cell>
          <cell r="AO104" t="e">
            <v>#N/A</v>
          </cell>
          <cell r="AP104" t="e">
            <v>#N/A</v>
          </cell>
          <cell r="AQ104" t="e">
            <v>#N/A</v>
          </cell>
          <cell r="AR104" t="e">
            <v>#N/A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 t="e">
            <v>#N/A</v>
          </cell>
          <cell r="AY104" t="e">
            <v>#N/A</v>
          </cell>
          <cell r="AZ104" t="e">
            <v>#N/A</v>
          </cell>
          <cell r="BA104" t="e">
            <v>#N/A</v>
          </cell>
          <cell r="BB104" t="e">
            <v>#N/A</v>
          </cell>
          <cell r="BC104" t="str">
            <v xml:space="preserve"> </v>
          </cell>
          <cell r="BD104" t="e">
            <v>#N/A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I105" t="str">
            <v/>
          </cell>
          <cell r="AJ105" t="e">
            <v>#N/A</v>
          </cell>
          <cell r="AK105" t="e">
            <v>#N/A</v>
          </cell>
          <cell r="AL105" t="e">
            <v>#N/A</v>
          </cell>
          <cell r="AM105" t="e">
            <v>#N/A</v>
          </cell>
          <cell r="AN105" t="e">
            <v>#N/A</v>
          </cell>
          <cell r="AO105" t="e">
            <v>#N/A</v>
          </cell>
          <cell r="AP105" t="e">
            <v>#N/A</v>
          </cell>
          <cell r="AQ105" t="e">
            <v>#N/A</v>
          </cell>
          <cell r="AR105" t="e">
            <v>#N/A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 t="e">
            <v>#N/A</v>
          </cell>
          <cell r="AY105" t="e">
            <v>#N/A</v>
          </cell>
          <cell r="AZ105" t="e">
            <v>#N/A</v>
          </cell>
          <cell r="BA105" t="e">
            <v>#N/A</v>
          </cell>
          <cell r="BB105" t="e">
            <v>#N/A</v>
          </cell>
          <cell r="BC105" t="str">
            <v xml:space="preserve"> </v>
          </cell>
          <cell r="BD105" t="e">
            <v>#N/A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I106" t="str">
            <v/>
          </cell>
          <cell r="AJ106" t="e">
            <v>#N/A</v>
          </cell>
          <cell r="AK106" t="e">
            <v>#N/A</v>
          </cell>
          <cell r="AL106" t="e">
            <v>#N/A</v>
          </cell>
          <cell r="AM106" t="e">
            <v>#N/A</v>
          </cell>
          <cell r="AN106" t="e">
            <v>#N/A</v>
          </cell>
          <cell r="AO106" t="e">
            <v>#N/A</v>
          </cell>
          <cell r="AP106" t="e">
            <v>#N/A</v>
          </cell>
          <cell r="AQ106" t="e">
            <v>#N/A</v>
          </cell>
          <cell r="AR106" t="e">
            <v>#N/A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 t="e">
            <v>#N/A</v>
          </cell>
          <cell r="AY106" t="e">
            <v>#N/A</v>
          </cell>
          <cell r="AZ106" t="e">
            <v>#N/A</v>
          </cell>
          <cell r="BA106" t="e">
            <v>#N/A</v>
          </cell>
          <cell r="BB106" t="e">
            <v>#N/A</v>
          </cell>
          <cell r="BC106" t="str">
            <v xml:space="preserve"> </v>
          </cell>
          <cell r="BD106" t="e">
            <v>#N/A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I107" t="str">
            <v/>
          </cell>
          <cell r="AJ107" t="e">
            <v>#N/A</v>
          </cell>
          <cell r="AK107" t="e">
            <v>#N/A</v>
          </cell>
          <cell r="AL107" t="e">
            <v>#N/A</v>
          </cell>
          <cell r="AM107" t="e">
            <v>#N/A</v>
          </cell>
          <cell r="AN107" t="e">
            <v>#N/A</v>
          </cell>
          <cell r="AO107" t="e">
            <v>#N/A</v>
          </cell>
          <cell r="AP107" t="e">
            <v>#N/A</v>
          </cell>
          <cell r="AQ107" t="e">
            <v>#N/A</v>
          </cell>
          <cell r="AR107" t="e">
            <v>#N/A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 t="e">
            <v>#N/A</v>
          </cell>
          <cell r="AY107" t="e">
            <v>#N/A</v>
          </cell>
          <cell r="AZ107" t="e">
            <v>#N/A</v>
          </cell>
          <cell r="BA107" t="e">
            <v>#N/A</v>
          </cell>
          <cell r="BB107" t="e">
            <v>#N/A</v>
          </cell>
          <cell r="BC107" t="str">
            <v xml:space="preserve"> </v>
          </cell>
          <cell r="BD107" t="e">
            <v>#N/A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I108" t="str">
            <v/>
          </cell>
          <cell r="AJ108" t="e">
            <v>#N/A</v>
          </cell>
          <cell r="AK108" t="e">
            <v>#N/A</v>
          </cell>
          <cell r="AL108" t="e">
            <v>#N/A</v>
          </cell>
          <cell r="AM108" t="e">
            <v>#N/A</v>
          </cell>
          <cell r="AN108" t="e">
            <v>#N/A</v>
          </cell>
          <cell r="AO108" t="e">
            <v>#N/A</v>
          </cell>
          <cell r="AP108" t="e">
            <v>#N/A</v>
          </cell>
          <cell r="AQ108" t="e">
            <v>#N/A</v>
          </cell>
          <cell r="AR108" t="e">
            <v>#N/A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 t="e">
            <v>#N/A</v>
          </cell>
          <cell r="AY108" t="e">
            <v>#N/A</v>
          </cell>
          <cell r="AZ108" t="e">
            <v>#N/A</v>
          </cell>
          <cell r="BA108" t="e">
            <v>#N/A</v>
          </cell>
          <cell r="BB108" t="e">
            <v>#N/A</v>
          </cell>
          <cell r="BC108" t="str">
            <v xml:space="preserve"> </v>
          </cell>
          <cell r="BD108" t="e">
            <v>#N/A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I109" t="str">
            <v/>
          </cell>
          <cell r="AJ109" t="e">
            <v>#N/A</v>
          </cell>
          <cell r="AK109" t="e">
            <v>#N/A</v>
          </cell>
          <cell r="AL109" t="e">
            <v>#N/A</v>
          </cell>
          <cell r="AM109" t="e">
            <v>#N/A</v>
          </cell>
          <cell r="AN109" t="e">
            <v>#N/A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 t="e">
            <v>#N/A</v>
          </cell>
          <cell r="AY109" t="e">
            <v>#N/A</v>
          </cell>
          <cell r="AZ109" t="e">
            <v>#N/A</v>
          </cell>
          <cell r="BA109" t="e">
            <v>#N/A</v>
          </cell>
          <cell r="BB109" t="e">
            <v>#N/A</v>
          </cell>
          <cell r="BC109" t="str">
            <v xml:space="preserve"> </v>
          </cell>
          <cell r="BD109" t="e">
            <v>#N/A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I110" t="str">
            <v/>
          </cell>
          <cell r="AJ110" t="e">
            <v>#N/A</v>
          </cell>
          <cell r="AK110" t="e">
            <v>#N/A</v>
          </cell>
          <cell r="AL110" t="e">
            <v>#N/A</v>
          </cell>
          <cell r="AM110" t="e">
            <v>#N/A</v>
          </cell>
          <cell r="AN110" t="e">
            <v>#N/A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 t="e">
            <v>#N/A</v>
          </cell>
          <cell r="AY110" t="e">
            <v>#N/A</v>
          </cell>
          <cell r="AZ110" t="e">
            <v>#N/A</v>
          </cell>
          <cell r="BA110" t="e">
            <v>#N/A</v>
          </cell>
          <cell r="BB110" t="e">
            <v>#N/A</v>
          </cell>
          <cell r="BC110" t="str">
            <v xml:space="preserve"> </v>
          </cell>
          <cell r="BD110" t="e">
            <v>#N/A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I111" t="str">
            <v/>
          </cell>
          <cell r="AJ111" t="e">
            <v>#N/A</v>
          </cell>
          <cell r="AK111" t="e">
            <v>#N/A</v>
          </cell>
          <cell r="AL111" t="e">
            <v>#N/A</v>
          </cell>
          <cell r="AM111" t="e">
            <v>#N/A</v>
          </cell>
          <cell r="AN111" t="e">
            <v>#N/A</v>
          </cell>
          <cell r="AO111" t="e">
            <v>#N/A</v>
          </cell>
          <cell r="AP111" t="e">
            <v>#N/A</v>
          </cell>
          <cell r="AQ111" t="e">
            <v>#N/A</v>
          </cell>
          <cell r="AR111" t="e">
            <v>#N/A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 t="e">
            <v>#N/A</v>
          </cell>
          <cell r="AY111" t="e">
            <v>#N/A</v>
          </cell>
          <cell r="AZ111" t="e">
            <v>#N/A</v>
          </cell>
          <cell r="BA111" t="e">
            <v>#N/A</v>
          </cell>
          <cell r="BB111" t="e">
            <v>#N/A</v>
          </cell>
          <cell r="BC111" t="str">
            <v xml:space="preserve"> </v>
          </cell>
          <cell r="BD111" t="e">
            <v>#N/A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</sheetData>
      <sheetData sheetId="4" refreshError="1"/>
      <sheetData sheetId="5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 t="e">
            <v>#N/A</v>
          </cell>
          <cell r="I7" t="e">
            <v>#N/A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  <cell r="AF7" t="e">
            <v>#N/A</v>
          </cell>
          <cell r="AG7">
            <v>0.2</v>
          </cell>
          <cell r="AH7" t="e">
            <v>#N/A</v>
          </cell>
          <cell r="AI7" t="e">
            <v>#N/A</v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>
            <v>0.5</v>
          </cell>
          <cell r="AP7" t="e">
            <v>#N/A</v>
          </cell>
          <cell r="AQ7" t="e">
            <v>#N/A</v>
          </cell>
          <cell r="AR7" t="e">
            <v>#N/A</v>
          </cell>
          <cell r="AS7" t="e">
            <v>#N/A</v>
          </cell>
          <cell r="AT7" t="e">
            <v>#N/A</v>
          </cell>
          <cell r="AU7" t="e">
            <v>#N/A</v>
          </cell>
          <cell r="AV7" t="e">
            <v>#N/A</v>
          </cell>
          <cell r="AW7" t="e">
            <v>#N/A</v>
          </cell>
          <cell r="AX7">
            <v>10245.219999999999</v>
          </cell>
          <cell r="AY7">
            <v>0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 t="e">
            <v>#N/A</v>
          </cell>
          <cell r="I8" t="e">
            <v>#N/A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e">
            <v>#N/A</v>
          </cell>
          <cell r="AF8" t="e">
            <v>#N/A</v>
          </cell>
          <cell r="AG8">
            <v>0.2</v>
          </cell>
          <cell r="AH8" t="e">
            <v>#N/A</v>
          </cell>
          <cell r="AI8" t="e">
            <v>#N/A</v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>
            <v>0.5</v>
          </cell>
          <cell r="AP8" t="e">
            <v>#N/A</v>
          </cell>
          <cell r="AQ8" t="e">
            <v>#N/A</v>
          </cell>
          <cell r="AR8" t="e">
            <v>#N/A</v>
          </cell>
          <cell r="AS8" t="e">
            <v>#N/A</v>
          </cell>
          <cell r="AT8" t="e">
            <v>#N/A</v>
          </cell>
          <cell r="AU8" t="e">
            <v>#N/A</v>
          </cell>
          <cell r="AV8" t="e">
            <v>#N/A</v>
          </cell>
          <cell r="AW8" t="e">
            <v>#N/A</v>
          </cell>
          <cell r="AX8">
            <v>9433.86</v>
          </cell>
          <cell r="AY8">
            <v>0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 t="e">
            <v>#N/A</v>
          </cell>
          <cell r="I9" t="e">
            <v>#N/A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 t="e">
            <v>#N/A</v>
          </cell>
          <cell r="X9" t="e">
            <v>#N/A</v>
          </cell>
          <cell r="Y9" t="e">
            <v>#N/A</v>
          </cell>
          <cell r="Z9" t="e">
            <v>#N/A</v>
          </cell>
          <cell r="AA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e">
            <v>#N/A</v>
          </cell>
          <cell r="AF9" t="e">
            <v>#N/A</v>
          </cell>
          <cell r="AG9">
            <v>0.2</v>
          </cell>
          <cell r="AH9" t="e">
            <v>#N/A</v>
          </cell>
          <cell r="AI9" t="e">
            <v>#N/A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>
            <v>0.5</v>
          </cell>
          <cell r="AP9" t="e">
            <v>#N/A</v>
          </cell>
          <cell r="AQ9" t="e">
            <v>#N/A</v>
          </cell>
          <cell r="AR9" t="e">
            <v>#N/A</v>
          </cell>
          <cell r="AS9" t="e">
            <v>#N/A</v>
          </cell>
          <cell r="AT9" t="e">
            <v>#N/A</v>
          </cell>
          <cell r="AU9" t="e">
            <v>#N/A</v>
          </cell>
          <cell r="AV9" t="e">
            <v>#N/A</v>
          </cell>
          <cell r="AW9" t="e">
            <v>#N/A</v>
          </cell>
          <cell r="AX9">
            <v>8633.6200000000008</v>
          </cell>
          <cell r="AY9">
            <v>0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 t="e">
            <v>#N/A</v>
          </cell>
          <cell r="I10" t="e">
            <v>#N/A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 t="e">
            <v>#N/A</v>
          </cell>
          <cell r="X10" t="e">
            <v>#N/A</v>
          </cell>
          <cell r="Y10" t="e">
            <v>#N/A</v>
          </cell>
          <cell r="Z10" t="e">
            <v>#N/A</v>
          </cell>
          <cell r="AA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e">
            <v>#N/A</v>
          </cell>
          <cell r="AF10" t="e">
            <v>#N/A</v>
          </cell>
          <cell r="AG10">
            <v>0.2</v>
          </cell>
          <cell r="AH10" t="e">
            <v>#N/A</v>
          </cell>
          <cell r="AI10" t="e">
            <v>#N/A</v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>
            <v>0.5</v>
          </cell>
          <cell r="AP10" t="e">
            <v>#N/A</v>
          </cell>
          <cell r="AQ10" t="e">
            <v>#N/A</v>
          </cell>
          <cell r="AR10" t="e">
            <v>#N/A</v>
          </cell>
          <cell r="AS10" t="e">
            <v>#N/A</v>
          </cell>
          <cell r="AT10" t="e">
            <v>#N/A</v>
          </cell>
          <cell r="AU10" t="e">
            <v>#N/A</v>
          </cell>
          <cell r="AV10" t="e">
            <v>#N/A</v>
          </cell>
          <cell r="AW10" t="e">
            <v>#N/A</v>
          </cell>
          <cell r="AX10">
            <v>9819.36</v>
          </cell>
          <cell r="AY10">
            <v>0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 t="e">
            <v>#N/A</v>
          </cell>
          <cell r="I11" t="e">
            <v>#N/A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 t="e">
            <v>#N/A</v>
          </cell>
          <cell r="X11" t="e">
            <v>#N/A</v>
          </cell>
          <cell r="Y11" t="e">
            <v>#N/A</v>
          </cell>
          <cell r="Z11" t="e">
            <v>#N/A</v>
          </cell>
          <cell r="AA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>
            <v>0.2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>
            <v>0.5</v>
          </cell>
          <cell r="AP11" t="e">
            <v>#N/A</v>
          </cell>
          <cell r="AQ11" t="e">
            <v>#N/A</v>
          </cell>
          <cell r="AR11" t="e">
            <v>#N/A</v>
          </cell>
          <cell r="AS11" t="e">
            <v>#N/A</v>
          </cell>
          <cell r="AT11" t="e">
            <v>#N/A</v>
          </cell>
          <cell r="AU11" t="e">
            <v>#N/A</v>
          </cell>
          <cell r="AV11" t="e">
            <v>#N/A</v>
          </cell>
          <cell r="AW11" t="e">
            <v>#N/A</v>
          </cell>
          <cell r="AX11">
            <v>9595.64</v>
          </cell>
          <cell r="AY11">
            <v>0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 t="e">
            <v>#N/A</v>
          </cell>
          <cell r="I12" t="e">
            <v>#N/A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 t="e">
            <v>#N/A</v>
          </cell>
          <cell r="X12" t="e">
            <v>#N/A</v>
          </cell>
          <cell r="Y12" t="e">
            <v>#N/A</v>
          </cell>
          <cell r="Z12" t="e">
            <v>#N/A</v>
          </cell>
          <cell r="AA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>
            <v>0.2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>
            <v>0.5</v>
          </cell>
          <cell r="AP12" t="e">
            <v>#N/A</v>
          </cell>
          <cell r="AQ12" t="e">
            <v>#N/A</v>
          </cell>
          <cell r="AR12" t="e">
            <v>#N/A</v>
          </cell>
          <cell r="AS12" t="e">
            <v>#N/A</v>
          </cell>
          <cell r="AT12" t="e">
            <v>#N/A</v>
          </cell>
          <cell r="AU12" t="e">
            <v>#N/A</v>
          </cell>
          <cell r="AV12" t="e">
            <v>#N/A</v>
          </cell>
          <cell r="AW12" t="e">
            <v>#N/A</v>
          </cell>
          <cell r="AX12">
            <v>9819.36</v>
          </cell>
          <cell r="AY12">
            <v>0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 t="e">
            <v>#N/A</v>
          </cell>
          <cell r="I13" t="e">
            <v>#N/A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 t="e">
            <v>#N/A</v>
          </cell>
          <cell r="X13" t="e">
            <v>#N/A</v>
          </cell>
          <cell r="Y13" t="e">
            <v>#N/A</v>
          </cell>
          <cell r="Z13" t="e">
            <v>#N/A</v>
          </cell>
          <cell r="AA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  <cell r="AG13">
            <v>0.2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>
            <v>0.5</v>
          </cell>
          <cell r="AP13" t="e">
            <v>#N/A</v>
          </cell>
          <cell r="AQ13" t="e">
            <v>#N/A</v>
          </cell>
          <cell r="AR13" t="e">
            <v>#N/A</v>
          </cell>
          <cell r="AS13" t="e">
            <v>#N/A</v>
          </cell>
          <cell r="AT13" t="e">
            <v>#N/A</v>
          </cell>
          <cell r="AU13" t="e">
            <v>#N/A</v>
          </cell>
          <cell r="AV13" t="e">
            <v>#N/A</v>
          </cell>
          <cell r="AW13" t="e">
            <v>#N/A</v>
          </cell>
          <cell r="AX13">
            <v>19589.05</v>
          </cell>
          <cell r="AY13">
            <v>0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 t="e">
            <v>#N/A</v>
          </cell>
          <cell r="I14" t="e">
            <v>#N/A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>
            <v>0.2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0.5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 t="e">
            <v>#N/A</v>
          </cell>
          <cell r="AU14" t="e">
            <v>#N/A</v>
          </cell>
          <cell r="AV14" t="e">
            <v>#N/A</v>
          </cell>
          <cell r="AW14" t="e">
            <v>#N/A</v>
          </cell>
          <cell r="AX14">
            <v>9075.58</v>
          </cell>
          <cell r="AY14">
            <v>0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 t="e">
            <v>#N/A</v>
          </cell>
          <cell r="I15" t="e">
            <v>#N/A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 t="e">
            <v>#N/A</v>
          </cell>
          <cell r="X15" t="e">
            <v>#N/A</v>
          </cell>
          <cell r="Y15" t="e">
            <v>#N/A</v>
          </cell>
          <cell r="Z15" t="e">
            <v>#N/A</v>
          </cell>
          <cell r="AA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>
            <v>0.2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>
            <v>0.5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 t="e">
            <v>#N/A</v>
          </cell>
          <cell r="AU15" t="e">
            <v>#N/A</v>
          </cell>
          <cell r="AV15" t="e">
            <v>#N/A</v>
          </cell>
          <cell r="AW15" t="e">
            <v>#N/A</v>
          </cell>
          <cell r="AX15">
            <v>11869.39</v>
          </cell>
          <cell r="AY15">
            <v>0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 t="e">
            <v>#N/A</v>
          </cell>
          <cell r="I16" t="e">
            <v>#N/A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 t="e">
            <v>#N/A</v>
          </cell>
          <cell r="X16" t="e">
            <v>#N/A</v>
          </cell>
          <cell r="Y16" t="e">
            <v>#N/A</v>
          </cell>
          <cell r="Z16" t="e">
            <v>#N/A</v>
          </cell>
          <cell r="AA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>
            <v>0.2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>
            <v>0.5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 t="e">
            <v>#N/A</v>
          </cell>
          <cell r="AU16" t="e">
            <v>#N/A</v>
          </cell>
          <cell r="AV16" t="e">
            <v>#N/A</v>
          </cell>
          <cell r="AW16" t="e">
            <v>#N/A</v>
          </cell>
          <cell r="AX16">
            <v>10054.85</v>
          </cell>
          <cell r="AY16">
            <v>0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 t="e">
            <v>#N/A</v>
          </cell>
          <cell r="I17" t="e">
            <v>#N/A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 t="e">
            <v>#N/A</v>
          </cell>
          <cell r="X17" t="e">
            <v>#N/A</v>
          </cell>
          <cell r="Y17" t="e">
            <v>#N/A</v>
          </cell>
          <cell r="Z17" t="e">
            <v>#N/A</v>
          </cell>
          <cell r="AA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>
            <v>0.2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>
            <v>0.5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 t="e">
            <v>#N/A</v>
          </cell>
          <cell r="AU17" t="e">
            <v>#N/A</v>
          </cell>
          <cell r="AV17" t="e">
            <v>#N/A</v>
          </cell>
          <cell r="AW17" t="e">
            <v>#N/A</v>
          </cell>
          <cell r="AX17">
            <v>10937.06</v>
          </cell>
          <cell r="AY17">
            <v>0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 t="e">
            <v>#N/A</v>
          </cell>
          <cell r="I18" t="e">
            <v>#N/A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 t="e">
            <v>#N/A</v>
          </cell>
          <cell r="X18" t="e">
            <v>#N/A</v>
          </cell>
          <cell r="Y18" t="e">
            <v>#N/A</v>
          </cell>
          <cell r="Z18" t="e">
            <v>#N/A</v>
          </cell>
          <cell r="AA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>
            <v>0.2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>
            <v>0.5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 t="e">
            <v>#N/A</v>
          </cell>
          <cell r="AU18" t="e">
            <v>#N/A</v>
          </cell>
          <cell r="AV18" t="e">
            <v>#N/A</v>
          </cell>
          <cell r="AW18" t="e">
            <v>#N/A</v>
          </cell>
          <cell r="AX18">
            <v>11470.32</v>
          </cell>
          <cell r="AY18">
            <v>0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 t="e">
            <v>#N/A</v>
          </cell>
          <cell r="I19" t="e">
            <v>#N/A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>
            <v>0.2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>
            <v>0.5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 t="e">
            <v>#N/A</v>
          </cell>
          <cell r="AU19" t="e">
            <v>#N/A</v>
          </cell>
          <cell r="AV19" t="e">
            <v>#N/A</v>
          </cell>
          <cell r="AW19" t="e">
            <v>#N/A</v>
          </cell>
          <cell r="AX19">
            <v>11470.32</v>
          </cell>
          <cell r="AY19">
            <v>0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 t="e">
            <v>#N/A</v>
          </cell>
          <cell r="I20" t="e">
            <v>#N/A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 t="e">
            <v>#N/A</v>
          </cell>
          <cell r="X20" t="e">
            <v>#N/A</v>
          </cell>
          <cell r="Y20" t="e">
            <v>#N/A</v>
          </cell>
          <cell r="Z20" t="e">
            <v>#N/A</v>
          </cell>
          <cell r="AA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>
            <v>0.2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>
            <v>0.5</v>
          </cell>
          <cell r="AP20" t="e">
            <v>#N/A</v>
          </cell>
          <cell r="AQ20" t="e">
            <v>#N/A</v>
          </cell>
          <cell r="AR20" t="e">
            <v>#N/A</v>
          </cell>
          <cell r="AS20" t="e">
            <v>#N/A</v>
          </cell>
          <cell r="AT20" t="e">
            <v>#N/A</v>
          </cell>
          <cell r="AU20" t="e">
            <v>#N/A</v>
          </cell>
          <cell r="AV20" t="e">
            <v>#N/A</v>
          </cell>
          <cell r="AW20" t="e">
            <v>#N/A</v>
          </cell>
          <cell r="AX20">
            <v>11470.32</v>
          </cell>
          <cell r="AY20">
            <v>0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 t="e">
            <v>#N/A</v>
          </cell>
          <cell r="I21" t="e">
            <v>#N/A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>
            <v>0.2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>
            <v>0.5</v>
          </cell>
          <cell r="AP21" t="e">
            <v>#N/A</v>
          </cell>
          <cell r="AQ21" t="e">
            <v>#N/A</v>
          </cell>
          <cell r="AR21" t="e">
            <v>#N/A</v>
          </cell>
          <cell r="AS21" t="e">
            <v>#N/A</v>
          </cell>
          <cell r="AT21" t="e">
            <v>#N/A</v>
          </cell>
          <cell r="AU21" t="e">
            <v>#N/A</v>
          </cell>
          <cell r="AV21" t="e">
            <v>#N/A</v>
          </cell>
          <cell r="AW21" t="e">
            <v>#N/A</v>
          </cell>
          <cell r="AX21">
            <v>11470.32</v>
          </cell>
          <cell r="AY21">
            <v>0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 t="e">
            <v>#N/A</v>
          </cell>
          <cell r="I22" t="e">
            <v>#N/A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 t="e">
            <v>#N/A</v>
          </cell>
          <cell r="X22" t="e">
            <v>#N/A</v>
          </cell>
          <cell r="Y22" t="e">
            <v>#N/A</v>
          </cell>
          <cell r="Z22" t="e">
            <v>#N/A</v>
          </cell>
          <cell r="AA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  <cell r="AG22">
            <v>0.2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>
            <v>0.5</v>
          </cell>
          <cell r="AP22" t="e">
            <v>#N/A</v>
          </cell>
          <cell r="AQ22" t="e">
            <v>#N/A</v>
          </cell>
          <cell r="AR22" t="e">
            <v>#N/A</v>
          </cell>
          <cell r="AS22" t="e">
            <v>#N/A</v>
          </cell>
          <cell r="AT22" t="e">
            <v>#N/A</v>
          </cell>
          <cell r="AU22" t="e">
            <v>#N/A</v>
          </cell>
          <cell r="AV22" t="e">
            <v>#N/A</v>
          </cell>
          <cell r="AW22" t="e">
            <v>#N/A</v>
          </cell>
          <cell r="AX22">
            <v>11470.32</v>
          </cell>
          <cell r="AY22">
            <v>0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 t="e">
            <v>#N/A</v>
          </cell>
          <cell r="I23" t="e">
            <v>#N/A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 t="e">
            <v>#N/A</v>
          </cell>
          <cell r="X23" t="e">
            <v>#N/A</v>
          </cell>
          <cell r="Y23" t="e">
            <v>#N/A</v>
          </cell>
          <cell r="Z23" t="e">
            <v>#N/A</v>
          </cell>
          <cell r="AA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>
            <v>0.2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>
            <v>0.5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T23" t="e">
            <v>#N/A</v>
          </cell>
          <cell r="AU23" t="e">
            <v>#N/A</v>
          </cell>
          <cell r="AV23" t="e">
            <v>#N/A</v>
          </cell>
          <cell r="AW23" t="e">
            <v>#N/A</v>
          </cell>
          <cell r="AX23">
            <v>11470.32</v>
          </cell>
          <cell r="AY23">
            <v>0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 t="e">
            <v>#N/A</v>
          </cell>
          <cell r="I24" t="e">
            <v>#N/A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  <cell r="AG24">
            <v>0.2</v>
          </cell>
          <cell r="AH24" t="e">
            <v>#N/A</v>
          </cell>
          <cell r="AI24" t="e">
            <v>#N/A</v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>
            <v>0.5</v>
          </cell>
          <cell r="AP24" t="e">
            <v>#N/A</v>
          </cell>
          <cell r="AQ24" t="e">
            <v>#N/A</v>
          </cell>
          <cell r="AR24" t="e">
            <v>#N/A</v>
          </cell>
          <cell r="AS24" t="e">
            <v>#N/A</v>
          </cell>
          <cell r="AT24" t="e">
            <v>#N/A</v>
          </cell>
          <cell r="AU24" t="e">
            <v>#N/A</v>
          </cell>
          <cell r="AV24" t="e">
            <v>#N/A</v>
          </cell>
          <cell r="AW24" t="e">
            <v>#N/A</v>
          </cell>
          <cell r="AX24">
            <v>11470.32</v>
          </cell>
          <cell r="AY24">
            <v>0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 t="e">
            <v>#N/A</v>
          </cell>
          <cell r="I25" t="e">
            <v>#N/A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  <cell r="AG25">
            <v>0.2</v>
          </cell>
          <cell r="AH25" t="e">
            <v>#N/A</v>
          </cell>
          <cell r="AI25" t="e">
            <v>#N/A</v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>
            <v>0.5</v>
          </cell>
          <cell r="AP25" t="e">
            <v>#N/A</v>
          </cell>
          <cell r="AQ25" t="e">
            <v>#N/A</v>
          </cell>
          <cell r="AR25" t="e">
            <v>#N/A</v>
          </cell>
          <cell r="AS25" t="e">
            <v>#N/A</v>
          </cell>
          <cell r="AT25" t="e">
            <v>#N/A</v>
          </cell>
          <cell r="AU25" t="e">
            <v>#N/A</v>
          </cell>
          <cell r="AV25" t="e">
            <v>#N/A</v>
          </cell>
          <cell r="AW25" t="e">
            <v>#N/A</v>
          </cell>
          <cell r="AX25">
            <v>11470.32</v>
          </cell>
          <cell r="AY25">
            <v>0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 t="e">
            <v>#N/A</v>
          </cell>
          <cell r="I26" t="e">
            <v>#N/A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  <cell r="AG26">
            <v>0.2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>
            <v>0.5</v>
          </cell>
          <cell r="AP26" t="e">
            <v>#N/A</v>
          </cell>
          <cell r="AQ26" t="e">
            <v>#N/A</v>
          </cell>
          <cell r="AR26" t="e">
            <v>#N/A</v>
          </cell>
          <cell r="AS26" t="e">
            <v>#N/A</v>
          </cell>
          <cell r="AT26" t="e">
            <v>#N/A</v>
          </cell>
          <cell r="AU26" t="e">
            <v>#N/A</v>
          </cell>
          <cell r="AV26" t="e">
            <v>#N/A</v>
          </cell>
          <cell r="AW26" t="e">
            <v>#N/A</v>
          </cell>
          <cell r="AX26">
            <v>11470.32</v>
          </cell>
          <cell r="AY26">
            <v>0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 t="e">
            <v>#N/A</v>
          </cell>
          <cell r="I27" t="e">
            <v>#N/A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>
            <v>0.2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>
            <v>0.5</v>
          </cell>
          <cell r="AP27" t="e">
            <v>#N/A</v>
          </cell>
          <cell r="AQ27" t="e">
            <v>#N/A</v>
          </cell>
          <cell r="AR27" t="e">
            <v>#N/A</v>
          </cell>
          <cell r="AS27" t="e">
            <v>#N/A</v>
          </cell>
          <cell r="AT27" t="e">
            <v>#N/A</v>
          </cell>
          <cell r="AU27" t="e">
            <v>#N/A</v>
          </cell>
          <cell r="AV27" t="e">
            <v>#N/A</v>
          </cell>
          <cell r="AW27" t="e">
            <v>#N/A</v>
          </cell>
          <cell r="AX27">
            <v>9546.5400000000009</v>
          </cell>
          <cell r="AY27">
            <v>0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 t="e">
            <v>#N/A</v>
          </cell>
          <cell r="I28" t="e">
            <v>#N/A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>
            <v>0.2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>
            <v>0.5</v>
          </cell>
          <cell r="AP28" t="e">
            <v>#N/A</v>
          </cell>
          <cell r="AQ28" t="e">
            <v>#N/A</v>
          </cell>
          <cell r="AR28" t="e">
            <v>#N/A</v>
          </cell>
          <cell r="AS28" t="e">
            <v>#N/A</v>
          </cell>
          <cell r="AT28" t="e">
            <v>#N/A</v>
          </cell>
          <cell r="AU28" t="e">
            <v>#N/A</v>
          </cell>
          <cell r="AV28" t="e">
            <v>#N/A</v>
          </cell>
          <cell r="AW28" t="e">
            <v>#N/A</v>
          </cell>
          <cell r="AX28">
            <v>10729.1</v>
          </cell>
          <cell r="AY28">
            <v>0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 t="e">
            <v>#N/A</v>
          </cell>
          <cell r="I29" t="e">
            <v>#N/A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 t="e">
            <v>#N/A</v>
          </cell>
          <cell r="X29" t="e">
            <v>#N/A</v>
          </cell>
          <cell r="Y29" t="e">
            <v>#N/A</v>
          </cell>
          <cell r="Z29" t="e">
            <v>#N/A</v>
          </cell>
          <cell r="AA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  <cell r="AG29">
            <v>0.2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>
            <v>0.5</v>
          </cell>
          <cell r="AP29" t="e">
            <v>#N/A</v>
          </cell>
          <cell r="AQ29" t="e">
            <v>#N/A</v>
          </cell>
          <cell r="AR29" t="e">
            <v>#N/A</v>
          </cell>
          <cell r="AS29" t="e">
            <v>#N/A</v>
          </cell>
          <cell r="AT29" t="e">
            <v>#N/A</v>
          </cell>
          <cell r="AU29" t="e">
            <v>#N/A</v>
          </cell>
          <cell r="AV29" t="e">
            <v>#N/A</v>
          </cell>
          <cell r="AW29" t="e">
            <v>#N/A</v>
          </cell>
          <cell r="AX29">
            <v>10729.1</v>
          </cell>
          <cell r="AY29">
            <v>0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 t="e">
            <v>#N/A</v>
          </cell>
          <cell r="I30" t="e">
            <v>#N/A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>
            <v>0.2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>
            <v>0.5</v>
          </cell>
          <cell r="AP30" t="e">
            <v>#N/A</v>
          </cell>
          <cell r="AQ30" t="e">
            <v>#N/A</v>
          </cell>
          <cell r="AR30" t="e">
            <v>#N/A</v>
          </cell>
          <cell r="AS30" t="e">
            <v>#N/A</v>
          </cell>
          <cell r="AT30" t="e">
            <v>#N/A</v>
          </cell>
          <cell r="AU30" t="e">
            <v>#N/A</v>
          </cell>
          <cell r="AV30" t="e">
            <v>#N/A</v>
          </cell>
          <cell r="AW30" t="e">
            <v>#N/A</v>
          </cell>
          <cell r="AX30">
            <v>10729.1</v>
          </cell>
          <cell r="AY30">
            <v>0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 t="e">
            <v>#N/A</v>
          </cell>
          <cell r="I31" t="e">
            <v>#N/A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 t="e">
            <v>#N/A</v>
          </cell>
          <cell r="X31" t="e">
            <v>#N/A</v>
          </cell>
          <cell r="Y31" t="e">
            <v>#N/A</v>
          </cell>
          <cell r="Z31" t="e">
            <v>#N/A</v>
          </cell>
          <cell r="AA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>
            <v>0.2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>
            <v>0.5</v>
          </cell>
          <cell r="AP31" t="e">
            <v>#N/A</v>
          </cell>
          <cell r="AQ31" t="e">
            <v>#N/A</v>
          </cell>
          <cell r="AR31" t="e">
            <v>#N/A</v>
          </cell>
          <cell r="AS31" t="e">
            <v>#N/A</v>
          </cell>
          <cell r="AT31" t="e">
            <v>#N/A</v>
          </cell>
          <cell r="AU31" t="e">
            <v>#N/A</v>
          </cell>
          <cell r="AV31" t="e">
            <v>#N/A</v>
          </cell>
          <cell r="AW31" t="e">
            <v>#N/A</v>
          </cell>
          <cell r="AX31">
            <v>10729.1</v>
          </cell>
          <cell r="AY31">
            <v>0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 t="e">
            <v>#N/A</v>
          </cell>
          <cell r="I32" t="e">
            <v>#N/A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>
            <v>0.2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>
            <v>0.5</v>
          </cell>
          <cell r="AP32" t="e">
            <v>#N/A</v>
          </cell>
          <cell r="AQ32" t="e">
            <v>#N/A</v>
          </cell>
          <cell r="AR32" t="e">
            <v>#N/A</v>
          </cell>
          <cell r="AS32" t="e">
            <v>#N/A</v>
          </cell>
          <cell r="AT32" t="e">
            <v>#N/A</v>
          </cell>
          <cell r="AU32" t="e">
            <v>#N/A</v>
          </cell>
          <cell r="AV32" t="e">
            <v>#N/A</v>
          </cell>
          <cell r="AW32" t="e">
            <v>#N/A</v>
          </cell>
          <cell r="AX32">
            <v>9093.7999999999993</v>
          </cell>
          <cell r="AY32">
            <v>0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 t="e">
            <v>#N/A</v>
          </cell>
          <cell r="I33" t="e">
            <v>#N/A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>
            <v>0.2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>
            <v>0.5</v>
          </cell>
          <cell r="AP33" t="e">
            <v>#N/A</v>
          </cell>
          <cell r="AQ33" t="e">
            <v>#N/A</v>
          </cell>
          <cell r="AR33" t="e">
            <v>#N/A</v>
          </cell>
          <cell r="AS33" t="e">
            <v>#N/A</v>
          </cell>
          <cell r="AT33" t="e">
            <v>#N/A</v>
          </cell>
          <cell r="AU33" t="e">
            <v>#N/A</v>
          </cell>
          <cell r="AV33" t="e">
            <v>#N/A</v>
          </cell>
          <cell r="AW33" t="e">
            <v>#N/A</v>
          </cell>
          <cell r="AX33">
            <v>11019.36</v>
          </cell>
          <cell r="AY33">
            <v>0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 t="e">
            <v>#N/A</v>
          </cell>
          <cell r="I34" t="e">
            <v>#N/A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>
            <v>0.2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>
            <v>0.5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T34" t="e">
            <v>#N/A</v>
          </cell>
          <cell r="AU34" t="e">
            <v>#N/A</v>
          </cell>
          <cell r="AV34" t="e">
            <v>#N/A</v>
          </cell>
          <cell r="AW34" t="e">
            <v>#N/A</v>
          </cell>
          <cell r="AX34">
            <v>9293.25</v>
          </cell>
          <cell r="AY34">
            <v>0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 t="e">
            <v>#N/A</v>
          </cell>
          <cell r="I35" t="e">
            <v>#N/A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  <cell r="AG35">
            <v>0.2</v>
          </cell>
          <cell r="AH35" t="e">
            <v>#N/A</v>
          </cell>
          <cell r="AI35" t="e">
            <v>#N/A</v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>
            <v>0.5</v>
          </cell>
          <cell r="AP35" t="e">
            <v>#N/A</v>
          </cell>
          <cell r="AQ35" t="e">
            <v>#N/A</v>
          </cell>
          <cell r="AR35" t="e">
            <v>#N/A</v>
          </cell>
          <cell r="AS35" t="e">
            <v>#N/A</v>
          </cell>
          <cell r="AT35" t="e">
            <v>#N/A</v>
          </cell>
          <cell r="AU35" t="e">
            <v>#N/A</v>
          </cell>
          <cell r="AV35" t="e">
            <v>#N/A</v>
          </cell>
          <cell r="AW35" t="e">
            <v>#N/A</v>
          </cell>
          <cell r="AX35">
            <v>10660.16</v>
          </cell>
          <cell r="AY35">
            <v>0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 t="e">
            <v>#N/A</v>
          </cell>
          <cell r="I36" t="e">
            <v>#N/A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  <cell r="AG36">
            <v>0.2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>
            <v>0.5</v>
          </cell>
          <cell r="AP36" t="e">
            <v>#N/A</v>
          </cell>
          <cell r="AQ36" t="e">
            <v>#N/A</v>
          </cell>
          <cell r="AR36" t="e">
            <v>#N/A</v>
          </cell>
          <cell r="AS36" t="e">
            <v>#N/A</v>
          </cell>
          <cell r="AT36" t="e">
            <v>#N/A</v>
          </cell>
          <cell r="AU36" t="e">
            <v>#N/A</v>
          </cell>
          <cell r="AV36" t="e">
            <v>#N/A</v>
          </cell>
          <cell r="AW36" t="e">
            <v>#N/A</v>
          </cell>
          <cell r="AX36">
            <v>8780.2000000000007</v>
          </cell>
          <cell r="AY36">
            <v>0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 t="e">
            <v>#N/A</v>
          </cell>
          <cell r="I37" t="e">
            <v>#N/A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  <cell r="AG37">
            <v>0.2</v>
          </cell>
          <cell r="AH37" t="e">
            <v>#N/A</v>
          </cell>
          <cell r="AI37" t="e">
            <v>#N/A</v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>
            <v>0.5</v>
          </cell>
          <cell r="AP37" t="e">
            <v>#N/A</v>
          </cell>
          <cell r="AQ37" t="e">
            <v>#N/A</v>
          </cell>
          <cell r="AR37" t="e">
            <v>#N/A</v>
          </cell>
          <cell r="AS37" t="e">
            <v>#N/A</v>
          </cell>
          <cell r="AT37" t="e">
            <v>#N/A</v>
          </cell>
          <cell r="AU37" t="e">
            <v>#N/A</v>
          </cell>
          <cell r="AV37" t="e">
            <v>#N/A</v>
          </cell>
          <cell r="AW37" t="e">
            <v>#N/A</v>
          </cell>
          <cell r="AX37">
            <v>10125.83</v>
          </cell>
          <cell r="AY37">
            <v>0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 t="e">
            <v>#N/A</v>
          </cell>
          <cell r="I38" t="e">
            <v>#N/A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>
            <v>0.2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>
            <v>0.5</v>
          </cell>
          <cell r="AP38" t="e">
            <v>#N/A</v>
          </cell>
          <cell r="AQ38" t="e">
            <v>#N/A</v>
          </cell>
          <cell r="AR38" t="e">
            <v>#N/A</v>
          </cell>
          <cell r="AS38" t="e">
            <v>#N/A</v>
          </cell>
          <cell r="AT38" t="e">
            <v>#N/A</v>
          </cell>
          <cell r="AU38" t="e">
            <v>#N/A</v>
          </cell>
          <cell r="AV38" t="e">
            <v>#N/A</v>
          </cell>
          <cell r="AW38" t="e">
            <v>#N/A</v>
          </cell>
          <cell r="AX38">
            <v>8698.89</v>
          </cell>
          <cell r="AY38">
            <v>0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 t="e">
            <v>#N/A</v>
          </cell>
          <cell r="I39" t="e">
            <v>#N/A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  <cell r="AG39">
            <v>0.2</v>
          </cell>
          <cell r="AH39" t="e">
            <v>#N/A</v>
          </cell>
          <cell r="AI39" t="e">
            <v>#N/A</v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>
            <v>0.5</v>
          </cell>
          <cell r="AP39" t="e">
            <v>#N/A</v>
          </cell>
          <cell r="AQ39" t="e">
            <v>#N/A</v>
          </cell>
          <cell r="AR39" t="e">
            <v>#N/A</v>
          </cell>
          <cell r="AS39" t="e">
            <v>#N/A</v>
          </cell>
          <cell r="AT39" t="e">
            <v>#N/A</v>
          </cell>
          <cell r="AU39" t="e">
            <v>#N/A</v>
          </cell>
          <cell r="AV39" t="e">
            <v>#N/A</v>
          </cell>
          <cell r="AW39" t="e">
            <v>#N/A</v>
          </cell>
          <cell r="AX39">
            <v>9457.17</v>
          </cell>
          <cell r="AY39">
            <v>0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 t="e">
            <v>#N/A</v>
          </cell>
          <cell r="I40" t="e">
            <v>#N/A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  <cell r="AG40">
            <v>0.2</v>
          </cell>
          <cell r="AH40" t="e">
            <v>#N/A</v>
          </cell>
          <cell r="AI40" t="e">
            <v>#N/A</v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>
            <v>0.5</v>
          </cell>
          <cell r="AP40" t="e">
            <v>#N/A</v>
          </cell>
          <cell r="AQ40" t="e">
            <v>#N/A</v>
          </cell>
          <cell r="AR40" t="e">
            <v>#N/A</v>
          </cell>
          <cell r="AS40" t="e">
            <v>#N/A</v>
          </cell>
          <cell r="AT40" t="e">
            <v>#N/A</v>
          </cell>
          <cell r="AU40" t="e">
            <v>#N/A</v>
          </cell>
          <cell r="AV40" t="e">
            <v>#N/A</v>
          </cell>
          <cell r="AW40" t="e">
            <v>#N/A</v>
          </cell>
          <cell r="AX40">
            <v>8147.59</v>
          </cell>
          <cell r="AY40">
            <v>0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 t="e">
            <v>#N/A</v>
          </cell>
          <cell r="I41" t="e">
            <v>#N/A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>
            <v>0.2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>
            <v>0.5</v>
          </cell>
          <cell r="AP41" t="e">
            <v>#N/A</v>
          </cell>
          <cell r="AQ41" t="e">
            <v>#N/A</v>
          </cell>
          <cell r="AR41" t="e">
            <v>#N/A</v>
          </cell>
          <cell r="AS41" t="e">
            <v>#N/A</v>
          </cell>
          <cell r="AT41" t="e">
            <v>#N/A</v>
          </cell>
          <cell r="AU41" t="e">
            <v>#N/A</v>
          </cell>
          <cell r="AV41" t="e">
            <v>#N/A</v>
          </cell>
          <cell r="AW41" t="e">
            <v>#N/A</v>
          </cell>
          <cell r="AX41">
            <v>8595</v>
          </cell>
          <cell r="AY41">
            <v>0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 t="e">
            <v>#N/A</v>
          </cell>
          <cell r="I42" t="e">
            <v>#N/A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  <cell r="AG42">
            <v>0.2</v>
          </cell>
          <cell r="AH42" t="e">
            <v>#N/A</v>
          </cell>
          <cell r="AI42" t="e">
            <v>#N/A</v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>
            <v>0.5</v>
          </cell>
          <cell r="AP42" t="e">
            <v>#N/A</v>
          </cell>
          <cell r="AQ42" t="e">
            <v>#N/A</v>
          </cell>
          <cell r="AR42" t="e">
            <v>#N/A</v>
          </cell>
          <cell r="AS42" t="e">
            <v>#N/A</v>
          </cell>
          <cell r="AT42" t="e">
            <v>#N/A</v>
          </cell>
          <cell r="AU42" t="e">
            <v>#N/A</v>
          </cell>
          <cell r="AV42" t="e">
            <v>#N/A</v>
          </cell>
          <cell r="AW42" t="e">
            <v>#N/A</v>
          </cell>
          <cell r="AX42">
            <v>9304.2900000000009</v>
          </cell>
          <cell r="AY42">
            <v>0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 t="e">
            <v>#N/A</v>
          </cell>
          <cell r="I43" t="e">
            <v>#N/A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  <cell r="AG43">
            <v>0.2</v>
          </cell>
          <cell r="AH43" t="e">
            <v>#N/A</v>
          </cell>
          <cell r="AI43" t="e">
            <v>#N/A</v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>
            <v>0.5</v>
          </cell>
          <cell r="AP43" t="e">
            <v>#N/A</v>
          </cell>
          <cell r="AQ43" t="e">
            <v>#N/A</v>
          </cell>
          <cell r="AR43" t="e">
            <v>#N/A</v>
          </cell>
          <cell r="AS43" t="e">
            <v>#N/A</v>
          </cell>
          <cell r="AT43" t="e">
            <v>#N/A</v>
          </cell>
          <cell r="AU43" t="e">
            <v>#N/A</v>
          </cell>
          <cell r="AV43" t="e">
            <v>#N/A</v>
          </cell>
          <cell r="AW43" t="e">
            <v>#N/A</v>
          </cell>
          <cell r="AX43">
            <v>8595</v>
          </cell>
          <cell r="AY43">
            <v>0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 t="e">
            <v>#N/A</v>
          </cell>
          <cell r="I44" t="e">
            <v>#N/A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  <cell r="AG44">
            <v>0.2</v>
          </cell>
          <cell r="AH44" t="e">
            <v>#N/A</v>
          </cell>
          <cell r="AI44" t="e">
            <v>#N/A</v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>
            <v>0.5</v>
          </cell>
          <cell r="AP44" t="e">
            <v>#N/A</v>
          </cell>
          <cell r="AQ44" t="e">
            <v>#N/A</v>
          </cell>
          <cell r="AR44" t="e">
            <v>#N/A</v>
          </cell>
          <cell r="AS44" t="e">
            <v>#N/A</v>
          </cell>
          <cell r="AT44" t="e">
            <v>#N/A</v>
          </cell>
          <cell r="AU44" t="e">
            <v>#N/A</v>
          </cell>
          <cell r="AV44" t="e">
            <v>#N/A</v>
          </cell>
          <cell r="AW44" t="e">
            <v>#N/A</v>
          </cell>
          <cell r="AX44">
            <v>10211.34</v>
          </cell>
          <cell r="AY44">
            <v>0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 t="e">
            <v>#N/A</v>
          </cell>
          <cell r="I45" t="e">
            <v>#N/A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  <cell r="AG45">
            <v>0.2</v>
          </cell>
          <cell r="AH45" t="e">
            <v>#N/A</v>
          </cell>
          <cell r="AI45" t="e">
            <v>#N/A</v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>
            <v>0.5</v>
          </cell>
          <cell r="AP45" t="e">
            <v>#N/A</v>
          </cell>
          <cell r="AQ45" t="e">
            <v>#N/A</v>
          </cell>
          <cell r="AR45" t="e">
            <v>#N/A</v>
          </cell>
          <cell r="AS45" t="e">
            <v>#N/A</v>
          </cell>
          <cell r="AT45" t="e">
            <v>#N/A</v>
          </cell>
          <cell r="AU45" t="e">
            <v>#N/A</v>
          </cell>
          <cell r="AV45" t="e">
            <v>#N/A</v>
          </cell>
          <cell r="AW45" t="e">
            <v>#N/A</v>
          </cell>
          <cell r="AX45">
            <v>8851.16</v>
          </cell>
          <cell r="AY45">
            <v>0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 t="e">
            <v>#N/A</v>
          </cell>
          <cell r="I46" t="e">
            <v>#N/A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  <cell r="AG46">
            <v>0.2</v>
          </cell>
          <cell r="AH46" t="e">
            <v>#N/A</v>
          </cell>
          <cell r="AI46" t="e">
            <v>#N/A</v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>
            <v>0.5</v>
          </cell>
          <cell r="AP46" t="e">
            <v>#N/A</v>
          </cell>
          <cell r="AQ46" t="e">
            <v>#N/A</v>
          </cell>
          <cell r="AR46" t="e">
            <v>#N/A</v>
          </cell>
          <cell r="AS46" t="e">
            <v>#N/A</v>
          </cell>
          <cell r="AT46" t="e">
            <v>#N/A</v>
          </cell>
          <cell r="AU46" t="e">
            <v>#N/A</v>
          </cell>
          <cell r="AV46" t="e">
            <v>#N/A</v>
          </cell>
          <cell r="AW46" t="e">
            <v>#N/A</v>
          </cell>
          <cell r="AX46">
            <v>10256.31</v>
          </cell>
          <cell r="AY46">
            <v>0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 t="e">
            <v>#N/A</v>
          </cell>
          <cell r="I47" t="e">
            <v>#N/A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  <cell r="AG47">
            <v>0.2</v>
          </cell>
          <cell r="AH47" t="e">
            <v>#N/A</v>
          </cell>
          <cell r="AI47" t="e">
            <v>#N/A</v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>
            <v>0.5</v>
          </cell>
          <cell r="AP47" t="e">
            <v>#N/A</v>
          </cell>
          <cell r="AQ47" t="e">
            <v>#N/A</v>
          </cell>
          <cell r="AR47" t="e">
            <v>#N/A</v>
          </cell>
          <cell r="AS47" t="e">
            <v>#N/A</v>
          </cell>
          <cell r="AT47" t="e">
            <v>#N/A</v>
          </cell>
          <cell r="AU47" t="e">
            <v>#N/A</v>
          </cell>
          <cell r="AV47" t="e">
            <v>#N/A</v>
          </cell>
          <cell r="AW47" t="e">
            <v>#N/A</v>
          </cell>
          <cell r="AX47">
            <v>9621.43</v>
          </cell>
          <cell r="AY47">
            <v>0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 t="e">
            <v>#N/A</v>
          </cell>
          <cell r="I48" t="e">
            <v>#N/A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e">
            <v>#N/A</v>
          </cell>
          <cell r="AF48" t="e">
            <v>#N/A</v>
          </cell>
          <cell r="AG48">
            <v>0.2</v>
          </cell>
          <cell r="AH48" t="e">
            <v>#N/A</v>
          </cell>
          <cell r="AI48" t="e">
            <v>#N/A</v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>
            <v>0.5</v>
          </cell>
          <cell r="AP48" t="e">
            <v>#N/A</v>
          </cell>
          <cell r="AQ48" t="e">
            <v>#N/A</v>
          </cell>
          <cell r="AR48" t="e">
            <v>#N/A</v>
          </cell>
          <cell r="AS48" t="e">
            <v>#N/A</v>
          </cell>
          <cell r="AT48" t="e">
            <v>#N/A</v>
          </cell>
          <cell r="AU48" t="e">
            <v>#N/A</v>
          </cell>
          <cell r="AV48" t="e">
            <v>#N/A</v>
          </cell>
          <cell r="AW48" t="e">
            <v>#N/A</v>
          </cell>
          <cell r="AX48">
            <v>9621.43</v>
          </cell>
          <cell r="AY48">
            <v>0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 t="e">
            <v>#N/A</v>
          </cell>
          <cell r="I49" t="e">
            <v>#N/A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 t="e">
            <v>#N/A</v>
          </cell>
          <cell r="X49" t="e">
            <v>#N/A</v>
          </cell>
          <cell r="Y49" t="e">
            <v>#N/A</v>
          </cell>
          <cell r="Z49" t="e">
            <v>#N/A</v>
          </cell>
          <cell r="AA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e">
            <v>#N/A</v>
          </cell>
          <cell r="AF49" t="e">
            <v>#N/A</v>
          </cell>
          <cell r="AG49">
            <v>0.2</v>
          </cell>
          <cell r="AH49" t="e">
            <v>#N/A</v>
          </cell>
          <cell r="AI49" t="e">
            <v>#N/A</v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>
            <v>0.5</v>
          </cell>
          <cell r="AP49" t="e">
            <v>#N/A</v>
          </cell>
          <cell r="AQ49" t="e">
            <v>#N/A</v>
          </cell>
          <cell r="AR49" t="e">
            <v>#N/A</v>
          </cell>
          <cell r="AS49" t="e">
            <v>#N/A</v>
          </cell>
          <cell r="AT49" t="e">
            <v>#N/A</v>
          </cell>
          <cell r="AU49" t="e">
            <v>#N/A</v>
          </cell>
          <cell r="AV49" t="e">
            <v>#N/A</v>
          </cell>
          <cell r="AW49" t="e">
            <v>#N/A</v>
          </cell>
          <cell r="AX49">
            <v>10927.69</v>
          </cell>
          <cell r="AY49">
            <v>0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 t="e">
            <v>#N/A</v>
          </cell>
          <cell r="I50" t="e">
            <v>#N/A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  <cell r="AF50" t="e">
            <v>#N/A</v>
          </cell>
          <cell r="AG50">
            <v>0.2</v>
          </cell>
          <cell r="AH50" t="e">
            <v>#N/A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0.5</v>
          </cell>
          <cell r="AP50" t="e">
            <v>#N/A</v>
          </cell>
          <cell r="AQ50" t="e">
            <v>#N/A</v>
          </cell>
          <cell r="AR50" t="e">
            <v>#N/A</v>
          </cell>
          <cell r="AS50" t="e">
            <v>#N/A</v>
          </cell>
          <cell r="AT50" t="e">
            <v>#N/A</v>
          </cell>
          <cell r="AU50" t="e">
            <v>#N/A</v>
          </cell>
          <cell r="AV50" t="e">
            <v>#N/A</v>
          </cell>
          <cell r="AW50" t="e">
            <v>#N/A</v>
          </cell>
          <cell r="AX50">
            <v>8681.2800000000007</v>
          </cell>
          <cell r="AY50">
            <v>0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 t="e">
            <v>#N/A</v>
          </cell>
          <cell r="I51" t="e">
            <v>#N/A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 t="e">
            <v>#N/A</v>
          </cell>
          <cell r="X51" t="e">
            <v>#N/A</v>
          </cell>
          <cell r="Y51" t="e">
            <v>#N/A</v>
          </cell>
          <cell r="Z51" t="e">
            <v>#N/A</v>
          </cell>
          <cell r="AA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e">
            <v>#N/A</v>
          </cell>
          <cell r="AF51" t="e">
            <v>#N/A</v>
          </cell>
          <cell r="AG51">
            <v>0.2</v>
          </cell>
          <cell r="AH51" t="e">
            <v>#N/A</v>
          </cell>
          <cell r="AI51" t="e">
            <v>#N/A</v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>
            <v>0.5</v>
          </cell>
          <cell r="AP51" t="e">
            <v>#N/A</v>
          </cell>
          <cell r="AQ51" t="e">
            <v>#N/A</v>
          </cell>
          <cell r="AR51" t="e">
            <v>#N/A</v>
          </cell>
          <cell r="AS51" t="e">
            <v>#N/A</v>
          </cell>
          <cell r="AT51" t="e">
            <v>#N/A</v>
          </cell>
          <cell r="AU51" t="e">
            <v>#N/A</v>
          </cell>
          <cell r="AV51" t="e">
            <v>#N/A</v>
          </cell>
          <cell r="AW51" t="e">
            <v>#N/A</v>
          </cell>
          <cell r="AX51">
            <v>10272.56</v>
          </cell>
          <cell r="AY51">
            <v>0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 t="e">
            <v>#N/A</v>
          </cell>
          <cell r="I52" t="e">
            <v>#N/A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  <cell r="AF52" t="e">
            <v>#N/A</v>
          </cell>
          <cell r="AG52">
            <v>0.2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0.5</v>
          </cell>
          <cell r="AP52" t="e">
            <v>#N/A</v>
          </cell>
          <cell r="AQ52" t="e">
            <v>#N/A</v>
          </cell>
          <cell r="AR52" t="e">
            <v>#N/A</v>
          </cell>
          <cell r="AS52" t="e">
            <v>#N/A</v>
          </cell>
          <cell r="AT52" t="e">
            <v>#N/A</v>
          </cell>
          <cell r="AU52" t="e">
            <v>#N/A</v>
          </cell>
          <cell r="AV52" t="e">
            <v>#N/A</v>
          </cell>
          <cell r="AW52" t="e">
            <v>#N/A</v>
          </cell>
          <cell r="AX52">
            <v>10437.06</v>
          </cell>
          <cell r="AY52">
            <v>0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 t="e">
            <v>#N/A</v>
          </cell>
          <cell r="I53" t="e">
            <v>#N/A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  <cell r="AF53" t="e">
            <v>#N/A</v>
          </cell>
          <cell r="AG53">
            <v>0.2</v>
          </cell>
          <cell r="AH53" t="e">
            <v>#N/A</v>
          </cell>
          <cell r="AI53" t="e">
            <v>#N/A</v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>
            <v>0.5</v>
          </cell>
          <cell r="AP53" t="e">
            <v>#N/A</v>
          </cell>
          <cell r="AQ53" t="e">
            <v>#N/A</v>
          </cell>
          <cell r="AR53" t="e">
            <v>#N/A</v>
          </cell>
          <cell r="AS53" t="e">
            <v>#N/A</v>
          </cell>
          <cell r="AT53" t="e">
            <v>#N/A</v>
          </cell>
          <cell r="AU53" t="e">
            <v>#N/A</v>
          </cell>
          <cell r="AV53" t="e">
            <v>#N/A</v>
          </cell>
          <cell r="AW53" t="e">
            <v>#N/A</v>
          </cell>
          <cell r="AX53">
            <v>10155.31</v>
          </cell>
          <cell r="AY53">
            <v>0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 t="e">
            <v>#N/A</v>
          </cell>
          <cell r="I54" t="e">
            <v>#N/A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>
            <v>0.2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>
            <v>0.5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  <cell r="AX54">
            <v>10927.69</v>
          </cell>
          <cell r="AY54">
            <v>0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 t="e">
            <v>#N/A</v>
          </cell>
          <cell r="I55" t="e">
            <v>#N/A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  <cell r="AF55" t="e">
            <v>#N/A</v>
          </cell>
          <cell r="AG55">
            <v>0.2</v>
          </cell>
          <cell r="AH55" t="e">
            <v>#N/A</v>
          </cell>
          <cell r="AI55" t="e">
            <v>#N/A</v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>
            <v>0.5</v>
          </cell>
          <cell r="AP55" t="e">
            <v>#N/A</v>
          </cell>
          <cell r="AQ55" t="e">
            <v>#N/A</v>
          </cell>
          <cell r="AR55" t="e">
            <v>#N/A</v>
          </cell>
          <cell r="AS55" t="e">
            <v>#N/A</v>
          </cell>
          <cell r="AT55" t="e">
            <v>#N/A</v>
          </cell>
          <cell r="AU55" t="e">
            <v>#N/A</v>
          </cell>
          <cell r="AV55" t="e">
            <v>#N/A</v>
          </cell>
          <cell r="AW55" t="e">
            <v>#N/A</v>
          </cell>
          <cell r="AX55">
            <v>10927.69</v>
          </cell>
          <cell r="AY55">
            <v>0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 t="e">
            <v>#N/A</v>
          </cell>
          <cell r="I56" t="e">
            <v>#N/A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 t="e">
            <v>#N/A</v>
          </cell>
          <cell r="X56" t="e">
            <v>#N/A</v>
          </cell>
          <cell r="Y56" t="e">
            <v>#N/A</v>
          </cell>
          <cell r="Z56" t="e">
            <v>#N/A</v>
          </cell>
          <cell r="AA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e">
            <v>#N/A</v>
          </cell>
          <cell r="AF56" t="e">
            <v>#N/A</v>
          </cell>
          <cell r="AG56">
            <v>0.2</v>
          </cell>
          <cell r="AH56" t="e">
            <v>#N/A</v>
          </cell>
          <cell r="AI56" t="e">
            <v>#N/A</v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>
            <v>0.5</v>
          </cell>
          <cell r="AP56" t="e">
            <v>#N/A</v>
          </cell>
          <cell r="AQ56" t="e">
            <v>#N/A</v>
          </cell>
          <cell r="AR56" t="e">
            <v>#N/A</v>
          </cell>
          <cell r="AS56" t="e">
            <v>#N/A</v>
          </cell>
          <cell r="AT56" t="e">
            <v>#N/A</v>
          </cell>
          <cell r="AU56" t="e">
            <v>#N/A</v>
          </cell>
          <cell r="AV56" t="e">
            <v>#N/A</v>
          </cell>
          <cell r="AW56" t="e">
            <v>#N/A</v>
          </cell>
          <cell r="AX56">
            <v>10433.67</v>
          </cell>
          <cell r="AY56">
            <v>0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 t="e">
            <v>#N/A</v>
          </cell>
          <cell r="I57" t="e">
            <v>#N/A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  <cell r="AF57" t="e">
            <v>#N/A</v>
          </cell>
          <cell r="AG57">
            <v>0.2</v>
          </cell>
          <cell r="AH57" t="e">
            <v>#N/A</v>
          </cell>
          <cell r="AI57" t="e">
            <v>#N/A</v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>
            <v>0.5</v>
          </cell>
          <cell r="AP57" t="e">
            <v>#N/A</v>
          </cell>
          <cell r="AQ57" t="e">
            <v>#N/A</v>
          </cell>
          <cell r="AR57" t="e">
            <v>#N/A</v>
          </cell>
          <cell r="AS57" t="e">
            <v>#N/A</v>
          </cell>
          <cell r="AT57" t="e">
            <v>#N/A</v>
          </cell>
          <cell r="AU57" t="e">
            <v>#N/A</v>
          </cell>
          <cell r="AV57" t="e">
            <v>#N/A</v>
          </cell>
          <cell r="AW57" t="e">
            <v>#N/A</v>
          </cell>
          <cell r="AX57">
            <v>9976.75</v>
          </cell>
          <cell r="AY57">
            <v>0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 t="e">
            <v>#N/A</v>
          </cell>
          <cell r="I58" t="e">
            <v>#N/A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  <cell r="AF58" t="e">
            <v>#N/A</v>
          </cell>
          <cell r="AG58">
            <v>0.2</v>
          </cell>
          <cell r="AH58" t="e">
            <v>#N/A</v>
          </cell>
          <cell r="AI58" t="e">
            <v>#N/A</v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>
            <v>0.5</v>
          </cell>
          <cell r="AP58" t="e">
            <v>#N/A</v>
          </cell>
          <cell r="AQ58" t="e">
            <v>#N/A</v>
          </cell>
          <cell r="AR58" t="e">
            <v>#N/A</v>
          </cell>
          <cell r="AS58" t="e">
            <v>#N/A</v>
          </cell>
          <cell r="AT58" t="e">
            <v>#N/A</v>
          </cell>
          <cell r="AU58" t="e">
            <v>#N/A</v>
          </cell>
          <cell r="AV58" t="e">
            <v>#N/A</v>
          </cell>
          <cell r="AW58" t="e">
            <v>#N/A</v>
          </cell>
          <cell r="AX58">
            <v>10433.67</v>
          </cell>
          <cell r="AY58">
            <v>0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 t="e">
            <v>#N/A</v>
          </cell>
          <cell r="I59" t="e">
            <v>#N/A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 t="e">
            <v>#N/A</v>
          </cell>
          <cell r="X59" t="e">
            <v>#N/A</v>
          </cell>
          <cell r="Y59" t="e">
            <v>#N/A</v>
          </cell>
          <cell r="Z59" t="e">
            <v>#N/A</v>
          </cell>
          <cell r="AA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e">
            <v>#N/A</v>
          </cell>
          <cell r="AF59" t="e">
            <v>#N/A</v>
          </cell>
          <cell r="AG59">
            <v>0.2</v>
          </cell>
          <cell r="AH59" t="e">
            <v>#N/A</v>
          </cell>
          <cell r="AI59" t="e">
            <v>#N/A</v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>
            <v>0.5</v>
          </cell>
          <cell r="AP59" t="e">
            <v>#N/A</v>
          </cell>
          <cell r="AQ59" t="e">
            <v>#N/A</v>
          </cell>
          <cell r="AR59" t="e">
            <v>#N/A</v>
          </cell>
          <cell r="AS59" t="e">
            <v>#N/A</v>
          </cell>
          <cell r="AT59" t="e">
            <v>#N/A</v>
          </cell>
          <cell r="AU59" t="e">
            <v>#N/A</v>
          </cell>
          <cell r="AV59" t="e">
            <v>#N/A</v>
          </cell>
          <cell r="AW59" t="e">
            <v>#N/A</v>
          </cell>
          <cell r="AX59">
            <v>10896.05</v>
          </cell>
          <cell r="AY59">
            <v>0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 t="e">
            <v>#N/A</v>
          </cell>
          <cell r="I60" t="e">
            <v>#N/A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  <cell r="AF60" t="e">
            <v>#N/A</v>
          </cell>
          <cell r="AG60">
            <v>0.2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>
            <v>0.5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T60" t="e">
            <v>#N/A</v>
          </cell>
          <cell r="AU60" t="e">
            <v>#N/A</v>
          </cell>
          <cell r="AV60" t="e">
            <v>#N/A</v>
          </cell>
          <cell r="AW60" t="e">
            <v>#N/A</v>
          </cell>
          <cell r="AX60">
            <v>10896.05</v>
          </cell>
          <cell r="AY60">
            <v>0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 t="e">
            <v>#N/A</v>
          </cell>
          <cell r="I61" t="e">
            <v>#N/A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e">
            <v>#N/A</v>
          </cell>
          <cell r="AF61" t="e">
            <v>#N/A</v>
          </cell>
          <cell r="AG61">
            <v>0.2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>
            <v>0.5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T61" t="e">
            <v>#N/A</v>
          </cell>
          <cell r="AU61" t="e">
            <v>#N/A</v>
          </cell>
          <cell r="AV61" t="e">
            <v>#N/A</v>
          </cell>
          <cell r="AW61" t="e">
            <v>#N/A</v>
          </cell>
          <cell r="AX61">
            <v>10986.83</v>
          </cell>
          <cell r="AY61">
            <v>0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 t="e">
            <v>#N/A</v>
          </cell>
          <cell r="I62" t="e">
            <v>#N/A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 t="e">
            <v>#N/A</v>
          </cell>
          <cell r="X62" t="e">
            <v>#N/A</v>
          </cell>
          <cell r="Y62" t="e">
            <v>#N/A</v>
          </cell>
          <cell r="Z62" t="e">
            <v>#N/A</v>
          </cell>
          <cell r="AA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e">
            <v>#N/A</v>
          </cell>
          <cell r="AF62" t="e">
            <v>#N/A</v>
          </cell>
          <cell r="AG62">
            <v>0.2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>
            <v>0.5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T62" t="e">
            <v>#N/A</v>
          </cell>
          <cell r="AU62" t="e">
            <v>#N/A</v>
          </cell>
          <cell r="AV62" t="e">
            <v>#N/A</v>
          </cell>
          <cell r="AW62" t="e">
            <v>#N/A</v>
          </cell>
          <cell r="AX62">
            <v>8970.27</v>
          </cell>
          <cell r="AY62">
            <v>0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 t="e">
            <v>#N/A</v>
          </cell>
          <cell r="I63" t="e">
            <v>#N/A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  <cell r="AG63">
            <v>0.2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>
            <v>0.5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T63" t="e">
            <v>#N/A</v>
          </cell>
          <cell r="AU63" t="e">
            <v>#N/A</v>
          </cell>
          <cell r="AV63" t="e">
            <v>#N/A</v>
          </cell>
          <cell r="AW63" t="e">
            <v>#N/A</v>
          </cell>
          <cell r="AX63">
            <v>10986.83</v>
          </cell>
          <cell r="AY63">
            <v>0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 t="e">
            <v>#N/A</v>
          </cell>
          <cell r="I64" t="e">
            <v>#N/A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 t="e">
            <v>#N/A</v>
          </cell>
          <cell r="X64" t="e">
            <v>#N/A</v>
          </cell>
          <cell r="Y64" t="e">
            <v>#N/A</v>
          </cell>
          <cell r="Z64" t="e">
            <v>#N/A</v>
          </cell>
          <cell r="AA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e">
            <v>#N/A</v>
          </cell>
          <cell r="AF64" t="e">
            <v>#N/A</v>
          </cell>
          <cell r="AG64">
            <v>0.2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>
            <v>0.5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T64" t="e">
            <v>#N/A</v>
          </cell>
          <cell r="AU64" t="e">
            <v>#N/A</v>
          </cell>
          <cell r="AV64" t="e">
            <v>#N/A</v>
          </cell>
          <cell r="AW64" t="e">
            <v>#N/A</v>
          </cell>
          <cell r="AX64">
            <v>9532.2099999999991</v>
          </cell>
          <cell r="AY64">
            <v>0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 t="e">
            <v>#N/A</v>
          </cell>
          <cell r="I65" t="e">
            <v>#N/A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 t="e">
            <v>#N/A</v>
          </cell>
          <cell r="X65" t="e">
            <v>#N/A</v>
          </cell>
          <cell r="Y65" t="e">
            <v>#N/A</v>
          </cell>
          <cell r="Z65" t="e">
            <v>#N/A</v>
          </cell>
          <cell r="AA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  <cell r="AF65" t="e">
            <v>#N/A</v>
          </cell>
          <cell r="AG65">
            <v>0.2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>
            <v>0.5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T65" t="e">
            <v>#N/A</v>
          </cell>
          <cell r="AU65" t="e">
            <v>#N/A</v>
          </cell>
          <cell r="AV65" t="e">
            <v>#N/A</v>
          </cell>
          <cell r="AW65" t="e">
            <v>#N/A</v>
          </cell>
          <cell r="AX65">
            <v>10584.83</v>
          </cell>
          <cell r="AY65">
            <v>0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 t="e">
            <v>#N/A</v>
          </cell>
          <cell r="I66" t="e">
            <v>#N/A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  <cell r="AF66" t="e">
            <v>#N/A</v>
          </cell>
          <cell r="AG66">
            <v>0.2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>
            <v>0.5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T66" t="e">
            <v>#N/A</v>
          </cell>
          <cell r="AU66" t="e">
            <v>#N/A</v>
          </cell>
          <cell r="AV66" t="e">
            <v>#N/A</v>
          </cell>
          <cell r="AW66" t="e">
            <v>#N/A</v>
          </cell>
          <cell r="AX66">
            <v>9613.18</v>
          </cell>
          <cell r="AY66">
            <v>0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 t="e">
            <v>#N/A</v>
          </cell>
          <cell r="I67" t="e">
            <v>#N/A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  <cell r="AF67" t="e">
            <v>#N/A</v>
          </cell>
          <cell r="AG67">
            <v>0.2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>
            <v>0.5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T67" t="e">
            <v>#N/A</v>
          </cell>
          <cell r="AU67" t="e">
            <v>#N/A</v>
          </cell>
          <cell r="AV67" t="e">
            <v>#N/A</v>
          </cell>
          <cell r="AW67" t="e">
            <v>#N/A</v>
          </cell>
          <cell r="AX67">
            <v>8584.89</v>
          </cell>
          <cell r="AY67">
            <v>0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 t="e">
            <v>#N/A</v>
          </cell>
          <cell r="I68" t="e">
            <v>#N/A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  <cell r="AF68" t="e">
            <v>#N/A</v>
          </cell>
          <cell r="AG68">
            <v>0.2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>
            <v>0.5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T68" t="e">
            <v>#N/A</v>
          </cell>
          <cell r="AU68" t="e">
            <v>#N/A</v>
          </cell>
          <cell r="AV68" t="e">
            <v>#N/A</v>
          </cell>
          <cell r="AW68" t="e">
            <v>#N/A</v>
          </cell>
          <cell r="AX68">
            <v>10584.83</v>
          </cell>
          <cell r="AY68">
            <v>0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 t="e">
            <v>#N/A</v>
          </cell>
          <cell r="I69" t="e">
            <v>#N/A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 t="e">
            <v>#N/A</v>
          </cell>
          <cell r="AG69">
            <v>0.2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>
            <v>0.5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T69" t="e">
            <v>#N/A</v>
          </cell>
          <cell r="AU69" t="e">
            <v>#N/A</v>
          </cell>
          <cell r="AV69" t="e">
            <v>#N/A</v>
          </cell>
          <cell r="AW69" t="e">
            <v>#N/A</v>
          </cell>
          <cell r="AX69">
            <v>9312.75</v>
          </cell>
          <cell r="AY69">
            <v>0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 t="e">
            <v>#N/A</v>
          </cell>
          <cell r="I70" t="e">
            <v>#N/A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e">
            <v>#N/A</v>
          </cell>
          <cell r="AF70" t="e">
            <v>#N/A</v>
          </cell>
          <cell r="AG70">
            <v>0.2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>
            <v>0.5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T70" t="e">
            <v>#N/A</v>
          </cell>
          <cell r="AU70" t="e">
            <v>#N/A</v>
          </cell>
          <cell r="AV70" t="e">
            <v>#N/A</v>
          </cell>
          <cell r="AW70" t="e">
            <v>#N/A</v>
          </cell>
          <cell r="AX70">
            <v>8912.6200000000008</v>
          </cell>
          <cell r="AY70">
            <v>0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 t="e">
            <v>#N/A</v>
          </cell>
          <cell r="I71" t="e">
            <v>#N/A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 t="e">
            <v>#N/A</v>
          </cell>
          <cell r="X71" t="e">
            <v>#N/A</v>
          </cell>
          <cell r="Y71" t="e">
            <v>#N/A</v>
          </cell>
          <cell r="Z71" t="e">
            <v>#N/A</v>
          </cell>
          <cell r="AA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F71" t="e">
            <v>#N/A</v>
          </cell>
          <cell r="AG71">
            <v>0.2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>
            <v>0.5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T71" t="e">
            <v>#N/A</v>
          </cell>
          <cell r="AU71" t="e">
            <v>#N/A</v>
          </cell>
          <cell r="AV71" t="e">
            <v>#N/A</v>
          </cell>
          <cell r="AW71" t="e">
            <v>#N/A</v>
          </cell>
          <cell r="AX71">
            <v>10019.4</v>
          </cell>
          <cell r="AY71">
            <v>0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 t="e">
            <v>#N/A</v>
          </cell>
          <cell r="I72" t="e">
            <v>#N/A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  <cell r="AF72" t="e">
            <v>#N/A</v>
          </cell>
          <cell r="AG72">
            <v>0.2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>
            <v>0.5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T72" t="e">
            <v>#N/A</v>
          </cell>
          <cell r="AU72" t="e">
            <v>#N/A</v>
          </cell>
          <cell r="AV72" t="e">
            <v>#N/A</v>
          </cell>
          <cell r="AW72" t="e">
            <v>#N/A</v>
          </cell>
          <cell r="AX72">
            <v>9780.02</v>
          </cell>
          <cell r="AY72">
            <v>0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 t="e">
            <v>#N/A</v>
          </cell>
          <cell r="I73" t="e">
            <v>#N/A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 t="e">
            <v>#N/A</v>
          </cell>
          <cell r="X73" t="e">
            <v>#N/A</v>
          </cell>
          <cell r="Y73" t="e">
            <v>#N/A</v>
          </cell>
          <cell r="Z73" t="e">
            <v>#N/A</v>
          </cell>
          <cell r="AA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  <cell r="AG73">
            <v>0.2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>
            <v>0.5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T73" t="e">
            <v>#N/A</v>
          </cell>
          <cell r="AU73" t="e">
            <v>#N/A</v>
          </cell>
          <cell r="AV73" t="e">
            <v>#N/A</v>
          </cell>
          <cell r="AW73" t="e">
            <v>#N/A</v>
          </cell>
          <cell r="AX73">
            <v>9780.02</v>
          </cell>
          <cell r="AY73">
            <v>0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 t="e">
            <v>#N/A</v>
          </cell>
          <cell r="I74" t="e">
            <v>#N/A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 t="e">
            <v>#N/A</v>
          </cell>
          <cell r="X74" t="e">
            <v>#N/A</v>
          </cell>
          <cell r="Y74" t="e">
            <v>#N/A</v>
          </cell>
          <cell r="Z74" t="e">
            <v>#N/A</v>
          </cell>
          <cell r="AA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e">
            <v>#N/A</v>
          </cell>
          <cell r="AF74" t="e">
            <v>#N/A</v>
          </cell>
          <cell r="AG74">
            <v>0.2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>
            <v>0.5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T74" t="e">
            <v>#N/A</v>
          </cell>
          <cell r="AU74" t="e">
            <v>#N/A</v>
          </cell>
          <cell r="AV74" t="e">
            <v>#N/A</v>
          </cell>
          <cell r="AW74" t="e">
            <v>#N/A</v>
          </cell>
          <cell r="AX74">
            <v>9312.3700000000008</v>
          </cell>
          <cell r="AY74">
            <v>0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 t="e">
            <v>#N/A</v>
          </cell>
          <cell r="I75" t="e">
            <v>#N/A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e">
            <v>#N/A</v>
          </cell>
          <cell r="AF75" t="e">
            <v>#N/A</v>
          </cell>
          <cell r="AG75">
            <v>0.2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>
            <v>0.5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T75" t="e">
            <v>#N/A</v>
          </cell>
          <cell r="AU75" t="e">
            <v>#N/A</v>
          </cell>
          <cell r="AV75" t="e">
            <v>#N/A</v>
          </cell>
          <cell r="AW75" t="e">
            <v>#N/A</v>
          </cell>
          <cell r="AX75">
            <v>10061.92</v>
          </cell>
          <cell r="AY75">
            <v>0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 t="e">
            <v>#N/A</v>
          </cell>
          <cell r="I76" t="e">
            <v>#N/A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  <cell r="AF76" t="e">
            <v>#N/A</v>
          </cell>
          <cell r="AG76">
            <v>0.2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>
            <v>0.5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T76" t="e">
            <v>#N/A</v>
          </cell>
          <cell r="AU76" t="e">
            <v>#N/A</v>
          </cell>
          <cell r="AV76" t="e">
            <v>#N/A</v>
          </cell>
          <cell r="AW76" t="e">
            <v>#N/A</v>
          </cell>
          <cell r="AX76">
            <v>8467.85</v>
          </cell>
          <cell r="AY76">
            <v>0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 t="e">
            <v>#N/A</v>
          </cell>
          <cell r="I77" t="e">
            <v>#N/A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  <cell r="AF77" t="e">
            <v>#N/A</v>
          </cell>
          <cell r="AG77">
            <v>0.2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>
            <v>0.5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T77" t="e">
            <v>#N/A</v>
          </cell>
          <cell r="AU77" t="e">
            <v>#N/A</v>
          </cell>
          <cell r="AV77" t="e">
            <v>#N/A</v>
          </cell>
          <cell r="AW77" t="e">
            <v>#N/A</v>
          </cell>
          <cell r="AX77">
            <v>9871.39</v>
          </cell>
          <cell r="AY77">
            <v>0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 t="e">
            <v>#N/A</v>
          </cell>
          <cell r="I78" t="e">
            <v>#N/A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 t="e">
            <v>#N/A</v>
          </cell>
          <cell r="X78" t="e">
            <v>#N/A</v>
          </cell>
          <cell r="Y78" t="e">
            <v>#N/A</v>
          </cell>
          <cell r="Z78" t="e">
            <v>#N/A</v>
          </cell>
          <cell r="AA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e">
            <v>#N/A</v>
          </cell>
          <cell r="AF78" t="e">
            <v>#N/A</v>
          </cell>
          <cell r="AG78">
            <v>0.2</v>
          </cell>
          <cell r="AH78" t="e">
            <v>#N/A</v>
          </cell>
          <cell r="AI78" t="e">
            <v>#N/A</v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>
            <v>0.5</v>
          </cell>
          <cell r="AP78" t="e">
            <v>#N/A</v>
          </cell>
          <cell r="AQ78" t="e">
            <v>#N/A</v>
          </cell>
          <cell r="AR78" t="e">
            <v>#N/A</v>
          </cell>
          <cell r="AS78" t="e">
            <v>#N/A</v>
          </cell>
          <cell r="AT78" t="e">
            <v>#N/A</v>
          </cell>
          <cell r="AU78" t="e">
            <v>#N/A</v>
          </cell>
          <cell r="AV78" t="e">
            <v>#N/A</v>
          </cell>
          <cell r="AW78" t="e">
            <v>#N/A</v>
          </cell>
          <cell r="AX78">
            <v>9401.43</v>
          </cell>
          <cell r="AY78">
            <v>0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 t="e">
            <v>#N/A</v>
          </cell>
          <cell r="I79" t="e">
            <v>#N/A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  <cell r="AF79" t="e">
            <v>#N/A</v>
          </cell>
          <cell r="AG79">
            <v>0.2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>
            <v>0.5</v>
          </cell>
          <cell r="AP79" t="e">
            <v>#N/A</v>
          </cell>
          <cell r="AQ79" t="e">
            <v>#N/A</v>
          </cell>
          <cell r="AR79" t="e">
            <v>#N/A</v>
          </cell>
          <cell r="AS79" t="e">
            <v>#N/A</v>
          </cell>
          <cell r="AT79" t="e">
            <v>#N/A</v>
          </cell>
          <cell r="AU79" t="e">
            <v>#N/A</v>
          </cell>
          <cell r="AV79" t="e">
            <v>#N/A</v>
          </cell>
          <cell r="AW79" t="e">
            <v>#N/A</v>
          </cell>
          <cell r="AX79">
            <v>8961.8799999999992</v>
          </cell>
          <cell r="AY79">
            <v>0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 t="e">
            <v>#N/A</v>
          </cell>
          <cell r="I80" t="e">
            <v>#N/A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 t="e">
            <v>#N/A</v>
          </cell>
          <cell r="X80" t="e">
            <v>#N/A</v>
          </cell>
          <cell r="Y80" t="e">
            <v>#N/A</v>
          </cell>
          <cell r="Z80" t="e">
            <v>#N/A</v>
          </cell>
          <cell r="AA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  <cell r="AG80">
            <v>0.2</v>
          </cell>
          <cell r="AH80" t="e">
            <v>#N/A</v>
          </cell>
          <cell r="AI80" t="e">
            <v>#N/A</v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>
            <v>0.5</v>
          </cell>
          <cell r="AP80" t="e">
            <v>#N/A</v>
          </cell>
          <cell r="AQ80" t="e">
            <v>#N/A</v>
          </cell>
          <cell r="AR80" t="e">
            <v>#N/A</v>
          </cell>
          <cell r="AS80" t="e">
            <v>#N/A</v>
          </cell>
          <cell r="AT80" t="e">
            <v>#N/A</v>
          </cell>
          <cell r="AU80" t="e">
            <v>#N/A</v>
          </cell>
          <cell r="AV80" t="e">
            <v>#N/A</v>
          </cell>
          <cell r="AW80" t="e">
            <v>#N/A</v>
          </cell>
          <cell r="AX80">
            <v>9729.42</v>
          </cell>
          <cell r="AY80">
            <v>0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 t="e">
            <v>#N/A</v>
          </cell>
          <cell r="I81" t="e">
            <v>#N/A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  <cell r="AF81" t="e">
            <v>#N/A</v>
          </cell>
          <cell r="AG81">
            <v>0.2</v>
          </cell>
          <cell r="AH81" t="e">
            <v>#N/A</v>
          </cell>
          <cell r="AI81" t="e">
            <v>#N/A</v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>
            <v>0.5</v>
          </cell>
          <cell r="AP81" t="e">
            <v>#N/A</v>
          </cell>
          <cell r="AQ81" t="e">
            <v>#N/A</v>
          </cell>
          <cell r="AR81" t="e">
            <v>#N/A</v>
          </cell>
          <cell r="AS81" t="e">
            <v>#N/A</v>
          </cell>
          <cell r="AT81" t="e">
            <v>#N/A</v>
          </cell>
          <cell r="AU81" t="e">
            <v>#N/A</v>
          </cell>
          <cell r="AV81" t="e">
            <v>#N/A</v>
          </cell>
          <cell r="AW81" t="e">
            <v>#N/A</v>
          </cell>
          <cell r="AX81">
            <v>16362.06</v>
          </cell>
          <cell r="AY81">
            <v>0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  <cell r="AF82" t="e">
            <v>#N/A</v>
          </cell>
          <cell r="AG82">
            <v>0.2</v>
          </cell>
          <cell r="AH82" t="e">
            <v>#N/A</v>
          </cell>
          <cell r="AI82" t="e">
            <v>#N/A</v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>
            <v>0.5</v>
          </cell>
          <cell r="AP82" t="e">
            <v>#N/A</v>
          </cell>
          <cell r="AQ82" t="e">
            <v>#N/A</v>
          </cell>
          <cell r="AR82" t="e">
            <v>#N/A</v>
          </cell>
          <cell r="AS82" t="e">
            <v>#N/A</v>
          </cell>
          <cell r="AT82" t="e">
            <v>#N/A</v>
          </cell>
          <cell r="AU82" t="e">
            <v>#N/A</v>
          </cell>
          <cell r="AV82" t="e">
            <v>#N/A</v>
          </cell>
          <cell r="AW82" t="e">
            <v>#N/A</v>
          </cell>
          <cell r="AX82">
            <v>0</v>
          </cell>
          <cell r="AY82">
            <v>0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 t="e">
            <v>#N/A</v>
          </cell>
          <cell r="I83" t="e">
            <v>#N/A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 t="e">
            <v>#N/A</v>
          </cell>
          <cell r="AG83">
            <v>0.2</v>
          </cell>
          <cell r="AH83" t="e">
            <v>#N/A</v>
          </cell>
          <cell r="AI83" t="e">
            <v>#N/A</v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>
            <v>0.5</v>
          </cell>
          <cell r="AP83" t="e">
            <v>#N/A</v>
          </cell>
          <cell r="AQ83" t="e">
            <v>#N/A</v>
          </cell>
          <cell r="AR83" t="e">
            <v>#N/A</v>
          </cell>
          <cell r="AS83" t="e">
            <v>#N/A</v>
          </cell>
          <cell r="AT83" t="e">
            <v>#N/A</v>
          </cell>
          <cell r="AU83" t="e">
            <v>#N/A</v>
          </cell>
          <cell r="AV83" t="e">
            <v>#N/A</v>
          </cell>
          <cell r="AW83" t="e">
            <v>#N/A</v>
          </cell>
          <cell r="AX83">
            <v>10042.35</v>
          </cell>
          <cell r="AY83">
            <v>0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 t="e">
            <v>#N/A</v>
          </cell>
          <cell r="I84" t="e">
            <v>#N/A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 t="e">
            <v>#N/A</v>
          </cell>
          <cell r="X84" t="e">
            <v>#N/A</v>
          </cell>
          <cell r="Y84" t="e">
            <v>#N/A</v>
          </cell>
          <cell r="Z84" t="e">
            <v>#N/A</v>
          </cell>
          <cell r="AA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e">
            <v>#N/A</v>
          </cell>
          <cell r="AF84" t="e">
            <v>#N/A</v>
          </cell>
          <cell r="AG84">
            <v>0.2</v>
          </cell>
          <cell r="AH84" t="e">
            <v>#N/A</v>
          </cell>
          <cell r="AI84" t="e">
            <v>#N/A</v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>
            <v>0.5</v>
          </cell>
          <cell r="AP84" t="e">
            <v>#N/A</v>
          </cell>
          <cell r="AQ84" t="e">
            <v>#N/A</v>
          </cell>
          <cell r="AR84" t="e">
            <v>#N/A</v>
          </cell>
          <cell r="AS84" t="e">
            <v>#N/A</v>
          </cell>
          <cell r="AT84" t="e">
            <v>#N/A</v>
          </cell>
          <cell r="AU84" t="e">
            <v>#N/A</v>
          </cell>
          <cell r="AV84" t="e">
            <v>#N/A</v>
          </cell>
          <cell r="AW84" t="e">
            <v>#N/A</v>
          </cell>
          <cell r="AX84">
            <v>12330.73</v>
          </cell>
          <cell r="AY84">
            <v>0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 t="e">
            <v>#N/A</v>
          </cell>
          <cell r="I85" t="e">
            <v>#N/A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 t="e">
            <v>#N/A</v>
          </cell>
          <cell r="X85" t="e">
            <v>#N/A</v>
          </cell>
          <cell r="Y85" t="e">
            <v>#N/A</v>
          </cell>
          <cell r="Z85" t="e">
            <v>#N/A</v>
          </cell>
          <cell r="AA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e">
            <v>#N/A</v>
          </cell>
          <cell r="AF85" t="e">
            <v>#N/A</v>
          </cell>
          <cell r="AG85">
            <v>0.2</v>
          </cell>
          <cell r="AH85" t="e">
            <v>#N/A</v>
          </cell>
          <cell r="AI85" t="e">
            <v>#N/A</v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>
            <v>0.5</v>
          </cell>
          <cell r="AP85" t="e">
            <v>#N/A</v>
          </cell>
          <cell r="AQ85" t="e">
            <v>#N/A</v>
          </cell>
          <cell r="AR85" t="e">
            <v>#N/A</v>
          </cell>
          <cell r="AS85" t="e">
            <v>#N/A</v>
          </cell>
          <cell r="AT85" t="e">
            <v>#N/A</v>
          </cell>
          <cell r="AU85" t="e">
            <v>#N/A</v>
          </cell>
          <cell r="AV85" t="e">
            <v>#N/A</v>
          </cell>
          <cell r="AW85" t="e">
            <v>#N/A</v>
          </cell>
          <cell r="AX85">
            <v>12105.52</v>
          </cell>
          <cell r="AY85">
            <v>0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 t="e">
            <v>#N/A</v>
          </cell>
          <cell r="I86" t="e">
            <v>#N/A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 t="e">
            <v>#N/A</v>
          </cell>
          <cell r="X86" t="e">
            <v>#N/A</v>
          </cell>
          <cell r="Y86" t="e">
            <v>#N/A</v>
          </cell>
          <cell r="Z86" t="e">
            <v>#N/A</v>
          </cell>
          <cell r="AA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e">
            <v>#N/A</v>
          </cell>
          <cell r="AF86" t="e">
            <v>#N/A</v>
          </cell>
          <cell r="AG86">
            <v>0.2</v>
          </cell>
          <cell r="AH86" t="e">
            <v>#N/A</v>
          </cell>
          <cell r="AI86" t="e">
            <v>#N/A</v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>
            <v>0.5</v>
          </cell>
          <cell r="AP86" t="e">
            <v>#N/A</v>
          </cell>
          <cell r="AQ86" t="e">
            <v>#N/A</v>
          </cell>
          <cell r="AR86" t="e">
            <v>#N/A</v>
          </cell>
          <cell r="AS86" t="e">
            <v>#N/A</v>
          </cell>
          <cell r="AT86" t="e">
            <v>#N/A</v>
          </cell>
          <cell r="AU86" t="e">
            <v>#N/A</v>
          </cell>
          <cell r="AV86" t="e">
            <v>#N/A</v>
          </cell>
          <cell r="AW86" t="e">
            <v>#N/A</v>
          </cell>
          <cell r="AX86">
            <v>9947.94</v>
          </cell>
          <cell r="AY86">
            <v>0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 t="e">
            <v>#N/A</v>
          </cell>
          <cell r="I87" t="e">
            <v>#N/A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 t="e">
            <v>#N/A</v>
          </cell>
          <cell r="X87" t="e">
            <v>#N/A</v>
          </cell>
          <cell r="Y87" t="e">
            <v>#N/A</v>
          </cell>
          <cell r="Z87" t="e">
            <v>#N/A</v>
          </cell>
          <cell r="AA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e">
            <v>#N/A</v>
          </cell>
          <cell r="AF87" t="e">
            <v>#N/A</v>
          </cell>
          <cell r="AG87">
            <v>0.2</v>
          </cell>
          <cell r="AH87" t="e">
            <v>#N/A</v>
          </cell>
          <cell r="AI87" t="e">
            <v>#N/A</v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>
            <v>0.5</v>
          </cell>
          <cell r="AP87" t="e">
            <v>#N/A</v>
          </cell>
          <cell r="AQ87" t="e">
            <v>#N/A</v>
          </cell>
          <cell r="AR87" t="e">
            <v>#N/A</v>
          </cell>
          <cell r="AS87" t="e">
            <v>#N/A</v>
          </cell>
          <cell r="AT87" t="e">
            <v>#N/A</v>
          </cell>
          <cell r="AU87" t="e">
            <v>#N/A</v>
          </cell>
          <cell r="AV87" t="e">
            <v>#N/A</v>
          </cell>
          <cell r="AW87" t="e">
            <v>#N/A</v>
          </cell>
          <cell r="AX87">
            <v>9566.0499999999993</v>
          </cell>
          <cell r="AY87">
            <v>0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 t="e">
            <v>#N/A</v>
          </cell>
          <cell r="I88" t="e">
            <v>#N/A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 t="e">
            <v>#N/A</v>
          </cell>
          <cell r="X88" t="e">
            <v>#N/A</v>
          </cell>
          <cell r="Y88" t="e">
            <v>#N/A</v>
          </cell>
          <cell r="Z88" t="e">
            <v>#N/A</v>
          </cell>
          <cell r="AA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e">
            <v>#N/A</v>
          </cell>
          <cell r="AF88" t="e">
            <v>#N/A</v>
          </cell>
          <cell r="AG88">
            <v>0.2</v>
          </cell>
          <cell r="AH88" t="e">
            <v>#N/A</v>
          </cell>
          <cell r="AI88" t="e">
            <v>#N/A</v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>
            <v>0.5</v>
          </cell>
          <cell r="AP88" t="e">
            <v>#N/A</v>
          </cell>
          <cell r="AQ88" t="e">
            <v>#N/A</v>
          </cell>
          <cell r="AR88" t="e">
            <v>#N/A</v>
          </cell>
          <cell r="AS88" t="e">
            <v>#N/A</v>
          </cell>
          <cell r="AT88" t="e">
            <v>#N/A</v>
          </cell>
          <cell r="AU88" t="e">
            <v>#N/A</v>
          </cell>
          <cell r="AV88" t="e">
            <v>#N/A</v>
          </cell>
          <cell r="AW88" t="e">
            <v>#N/A</v>
          </cell>
          <cell r="AX88">
            <v>10232.82</v>
          </cell>
          <cell r="AY88">
            <v>0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 t="e">
            <v>#N/A</v>
          </cell>
          <cell r="I89" t="e">
            <v>#N/A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 t="e">
            <v>#N/A</v>
          </cell>
          <cell r="X89" t="e">
            <v>#N/A</v>
          </cell>
          <cell r="Y89" t="e">
            <v>#N/A</v>
          </cell>
          <cell r="Z89" t="e">
            <v>#N/A</v>
          </cell>
          <cell r="AA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e">
            <v>#N/A</v>
          </cell>
          <cell r="AF89" t="e">
            <v>#N/A</v>
          </cell>
          <cell r="AG89">
            <v>0.2</v>
          </cell>
          <cell r="AH89" t="e">
            <v>#N/A</v>
          </cell>
          <cell r="AI89" t="e">
            <v>#N/A</v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>
            <v>0.5</v>
          </cell>
          <cell r="AP89" t="e">
            <v>#N/A</v>
          </cell>
          <cell r="AQ89" t="e">
            <v>#N/A</v>
          </cell>
          <cell r="AR89" t="e">
            <v>#N/A</v>
          </cell>
          <cell r="AS89" t="e">
            <v>#N/A</v>
          </cell>
          <cell r="AT89" t="e">
            <v>#N/A</v>
          </cell>
          <cell r="AU89" t="e">
            <v>#N/A</v>
          </cell>
          <cell r="AV89" t="e">
            <v>#N/A</v>
          </cell>
          <cell r="AW89" t="e">
            <v>#N/A</v>
          </cell>
          <cell r="AX89">
            <v>9934.81</v>
          </cell>
          <cell r="AY89">
            <v>0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 t="e">
            <v>#N/A</v>
          </cell>
          <cell r="I90" t="e">
            <v>#N/A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 t="e">
            <v>#N/A</v>
          </cell>
          <cell r="X90" t="e">
            <v>#N/A</v>
          </cell>
          <cell r="Y90" t="e">
            <v>#N/A</v>
          </cell>
          <cell r="Z90" t="e">
            <v>#N/A</v>
          </cell>
          <cell r="AA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  <cell r="AG90">
            <v>0.2</v>
          </cell>
          <cell r="AH90" t="e">
            <v>#N/A</v>
          </cell>
          <cell r="AI90" t="e">
            <v>#N/A</v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>
            <v>0.5</v>
          </cell>
          <cell r="AP90" t="e">
            <v>#N/A</v>
          </cell>
          <cell r="AQ90" t="e">
            <v>#N/A</v>
          </cell>
          <cell r="AR90" t="e">
            <v>#N/A</v>
          </cell>
          <cell r="AS90" t="e">
            <v>#N/A</v>
          </cell>
          <cell r="AT90" t="e">
            <v>#N/A</v>
          </cell>
          <cell r="AU90" t="e">
            <v>#N/A</v>
          </cell>
          <cell r="AV90" t="e">
            <v>#N/A</v>
          </cell>
          <cell r="AW90" t="e">
            <v>#N/A</v>
          </cell>
          <cell r="AX90">
            <v>9547.36</v>
          </cell>
          <cell r="AY90">
            <v>0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 t="e">
            <v>#N/A</v>
          </cell>
          <cell r="I91" t="e">
            <v>#N/A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 t="e">
            <v>#N/A</v>
          </cell>
          <cell r="X91" t="e">
            <v>#N/A</v>
          </cell>
          <cell r="Y91" t="e">
            <v>#N/A</v>
          </cell>
          <cell r="Z91" t="e">
            <v>#N/A</v>
          </cell>
          <cell r="AA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  <cell r="AG91">
            <v>0.2</v>
          </cell>
          <cell r="AH91" t="e">
            <v>#N/A</v>
          </cell>
          <cell r="AI91" t="e">
            <v>#N/A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>
            <v>0.5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T91" t="e">
            <v>#N/A</v>
          </cell>
          <cell r="AU91" t="e">
            <v>#N/A</v>
          </cell>
          <cell r="AV91" t="e">
            <v>#N/A</v>
          </cell>
          <cell r="AW91" t="e">
            <v>#N/A</v>
          </cell>
          <cell r="AX91">
            <v>10488.36</v>
          </cell>
          <cell r="AY91">
            <v>0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 t="e">
            <v>#N/A</v>
          </cell>
          <cell r="I92" t="e">
            <v>#N/A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>
            <v>0.2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0.5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>
            <v>9551.65</v>
          </cell>
          <cell r="AY92">
            <v>0</v>
          </cell>
        </row>
      </sheetData>
      <sheetData sheetId="6" refreshError="1"/>
      <sheetData sheetId="7" refreshError="1"/>
      <sheetData sheetId="8" refreshError="1"/>
      <sheetData sheetId="9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0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0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0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0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0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0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0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0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0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0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0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0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0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0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0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0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0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0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0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0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0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0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0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0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0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0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0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0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0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0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0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0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0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0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0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0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0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0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0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0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0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0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0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0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0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0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0</v>
          </cell>
          <cell r="W67">
            <v>10433.67</v>
          </cell>
          <cell r="X67">
            <v>10437.06</v>
          </cell>
          <cell r="Y67">
            <v>10437.06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0</v>
          </cell>
          <cell r="W68">
            <v>10437.06</v>
          </cell>
          <cell r="X68">
            <v>10437.06</v>
          </cell>
          <cell r="Y68">
            <v>10437.06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0</v>
          </cell>
          <cell r="W69">
            <v>8890.84</v>
          </cell>
          <cell r="X69">
            <v>10155.31</v>
          </cell>
          <cell r="Y69">
            <v>10155.31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0</v>
          </cell>
          <cell r="W70">
            <v>10155.31</v>
          </cell>
          <cell r="X70">
            <v>10155.31</v>
          </cell>
          <cell r="Y70">
            <v>10155.31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0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0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0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0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0</v>
          </cell>
          <cell r="W75">
            <v>10433.67</v>
          </cell>
          <cell r="X75">
            <v>10433.67</v>
          </cell>
          <cell r="Y75">
            <v>10433.67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0</v>
          </cell>
          <cell r="W76">
            <v>9793.33</v>
          </cell>
          <cell r="X76">
            <v>10433.67</v>
          </cell>
          <cell r="Y76">
            <v>10433.67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0</v>
          </cell>
          <cell r="W77">
            <v>8607.64</v>
          </cell>
          <cell r="X77">
            <v>9976.75</v>
          </cell>
          <cell r="Y77">
            <v>9976.75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0</v>
          </cell>
          <cell r="W78">
            <v>9976.75</v>
          </cell>
          <cell r="X78">
            <v>9976.75</v>
          </cell>
          <cell r="Y78">
            <v>9976.75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0</v>
          </cell>
          <cell r="W79">
            <v>10433.67</v>
          </cell>
          <cell r="X79">
            <v>10433.67</v>
          </cell>
          <cell r="Y79">
            <v>10433.67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0</v>
          </cell>
          <cell r="W80">
            <v>9309.42</v>
          </cell>
          <cell r="X80">
            <v>10433.67</v>
          </cell>
          <cell r="Y80">
            <v>10433.67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0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0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0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0</v>
          </cell>
          <cell r="W84">
            <v>8407.2900000000009</v>
          </cell>
          <cell r="X84">
            <v>8970.27</v>
          </cell>
          <cell r="Y84">
            <v>8970.27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0</v>
          </cell>
          <cell r="W85">
            <v>8770.5300000000007</v>
          </cell>
          <cell r="X85">
            <v>8970.27</v>
          </cell>
          <cell r="Y85">
            <v>8970.27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0</v>
          </cell>
          <cell r="W86">
            <v>8970.27</v>
          </cell>
          <cell r="X86">
            <v>8970.27</v>
          </cell>
          <cell r="Y86">
            <v>8970.27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0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0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0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0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0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0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0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0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0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0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0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0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0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0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0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0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0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0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0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0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0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0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0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0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0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0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0</v>
          </cell>
          <cell r="W127">
            <v>9495.9500000000007</v>
          </cell>
          <cell r="X127">
            <v>9566.0499999999993</v>
          </cell>
          <cell r="Y127">
            <v>9566.0499999999993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0</v>
          </cell>
          <cell r="W128">
            <v>9566.0499999999993</v>
          </cell>
          <cell r="X128">
            <v>9566.0499999999993</v>
          </cell>
          <cell r="Y128">
            <v>9566.0499999999993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0</v>
          </cell>
          <cell r="W129">
            <v>9208.77</v>
          </cell>
          <cell r="X129">
            <v>9566.0499999999993</v>
          </cell>
          <cell r="Y129">
            <v>9566.0499999999993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0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0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0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0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0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0" refreshError="1"/>
      <sheetData sheetId="11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2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51436</v>
          </cell>
          <cell r="AP7">
            <v>0</v>
          </cell>
          <cell r="AQ7">
            <v>0</v>
          </cell>
          <cell r="AR7">
            <v>0</v>
          </cell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51436</v>
          </cell>
          <cell r="AP8">
            <v>0</v>
          </cell>
          <cell r="AQ8">
            <v>0</v>
          </cell>
          <cell r="AR8">
            <v>0</v>
          </cell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51436</v>
          </cell>
          <cell r="AP9">
            <v>0</v>
          </cell>
          <cell r="AQ9">
            <v>0</v>
          </cell>
          <cell r="AR9">
            <v>0</v>
          </cell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51436</v>
          </cell>
          <cell r="AP10">
            <v>0</v>
          </cell>
          <cell r="AQ10">
            <v>0</v>
          </cell>
          <cell r="AR10">
            <v>0</v>
          </cell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51436</v>
          </cell>
          <cell r="AP11">
            <v>0</v>
          </cell>
          <cell r="AQ11">
            <v>0</v>
          </cell>
          <cell r="AR11">
            <v>0</v>
          </cell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51436</v>
          </cell>
          <cell r="AP12">
            <v>0</v>
          </cell>
          <cell r="AQ12">
            <v>0</v>
          </cell>
          <cell r="AR12">
            <v>0</v>
          </cell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51436</v>
          </cell>
          <cell r="AP13">
            <v>0</v>
          </cell>
          <cell r="AQ13">
            <v>0</v>
          </cell>
          <cell r="AR13">
            <v>0</v>
          </cell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51436</v>
          </cell>
          <cell r="AP14">
            <v>0</v>
          </cell>
          <cell r="AQ14">
            <v>0</v>
          </cell>
          <cell r="AR14">
            <v>0</v>
          </cell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51436</v>
          </cell>
          <cell r="AP15">
            <v>0</v>
          </cell>
          <cell r="AQ15">
            <v>0</v>
          </cell>
          <cell r="AR15">
            <v>0</v>
          </cell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51436</v>
          </cell>
          <cell r="AP16">
            <v>0</v>
          </cell>
          <cell r="AQ16">
            <v>0</v>
          </cell>
          <cell r="AR16">
            <v>0</v>
          </cell>
        </row>
        <row r="17">
          <cell r="M17" t="str">
            <v>1447768478</v>
          </cell>
          <cell r="N17">
            <v>1</v>
          </cell>
          <cell r="O17">
            <v>4349.8599999999997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174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174</v>
          </cell>
          <cell r="AN17">
            <v>51436</v>
          </cell>
          <cell r="AP17">
            <v>0</v>
          </cell>
          <cell r="AQ17">
            <v>0</v>
          </cell>
          <cell r="AR17">
            <v>0</v>
          </cell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>
            <v>0</v>
          </cell>
          <cell r="AQ18">
            <v>0</v>
          </cell>
          <cell r="AR18">
            <v>0</v>
          </cell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>
            <v>0</v>
          </cell>
          <cell r="AQ19">
            <v>0</v>
          </cell>
          <cell r="AR19">
            <v>0</v>
          </cell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>
            <v>0</v>
          </cell>
          <cell r="AQ20">
            <v>0</v>
          </cell>
          <cell r="AR20">
            <v>0</v>
          </cell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>
            <v>0</v>
          </cell>
          <cell r="AQ21">
            <v>0</v>
          </cell>
          <cell r="AR21">
            <v>0</v>
          </cell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>
            <v>0</v>
          </cell>
          <cell r="AQ22">
            <v>0</v>
          </cell>
          <cell r="AR22">
            <v>0</v>
          </cell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>
            <v>0</v>
          </cell>
          <cell r="AQ23">
            <v>0</v>
          </cell>
          <cell r="AR23">
            <v>0</v>
          </cell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>
            <v>0</v>
          </cell>
          <cell r="AQ24">
            <v>0</v>
          </cell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>
            <v>0</v>
          </cell>
          <cell r="AQ25">
            <v>0</v>
          </cell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>
            <v>0</v>
          </cell>
          <cell r="AQ26">
            <v>0</v>
          </cell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>
            <v>0</v>
          </cell>
          <cell r="AQ27">
            <v>0</v>
          </cell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>
            <v>0</v>
          </cell>
          <cell r="AQ28">
            <v>0</v>
          </cell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>
            <v>0</v>
          </cell>
          <cell r="AQ29">
            <v>0</v>
          </cell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>
            <v>0</v>
          </cell>
          <cell r="AQ30">
            <v>0</v>
          </cell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>
            <v>0</v>
          </cell>
          <cell r="AQ31">
            <v>0</v>
          </cell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>
            <v>0</v>
          </cell>
          <cell r="AQ32">
            <v>0</v>
          </cell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>
            <v>0</v>
          </cell>
          <cell r="AQ33">
            <v>0</v>
          </cell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>
            <v>0</v>
          </cell>
          <cell r="AQ34">
            <v>0</v>
          </cell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>
            <v>0</v>
          </cell>
          <cell r="AQ35">
            <v>0</v>
          </cell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>
            <v>0</v>
          </cell>
          <cell r="AQ36">
            <v>0</v>
          </cell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>
            <v>0</v>
          </cell>
          <cell r="AQ37">
            <v>0</v>
          </cell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>
            <v>0</v>
          </cell>
          <cell r="AQ38">
            <v>0</v>
          </cell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>
            <v>0</v>
          </cell>
          <cell r="AQ39">
            <v>0</v>
          </cell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>
            <v>0</v>
          </cell>
          <cell r="AQ40">
            <v>0</v>
          </cell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>
            <v>0</v>
          </cell>
          <cell r="AQ41">
            <v>0</v>
          </cell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>
            <v>0</v>
          </cell>
          <cell r="AQ42">
            <v>0</v>
          </cell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>
            <v>0</v>
          </cell>
          <cell r="AQ43">
            <v>0</v>
          </cell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>
            <v>0</v>
          </cell>
          <cell r="AQ44">
            <v>0</v>
          </cell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>
            <v>0</v>
          </cell>
          <cell r="AQ45">
            <v>0</v>
          </cell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>
            <v>0</v>
          </cell>
          <cell r="AQ46">
            <v>0</v>
          </cell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>
            <v>0</v>
          </cell>
          <cell r="AQ47">
            <v>0</v>
          </cell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>
            <v>0</v>
          </cell>
          <cell r="AQ48">
            <v>0</v>
          </cell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>
            <v>0</v>
          </cell>
          <cell r="AQ49">
            <v>0</v>
          </cell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>
            <v>0</v>
          </cell>
          <cell r="AQ50">
            <v>0</v>
          </cell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>
            <v>0</v>
          </cell>
          <cell r="AQ51">
            <v>0</v>
          </cell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>
            <v>0</v>
          </cell>
          <cell r="AQ52">
            <v>0</v>
          </cell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>
            <v>0</v>
          </cell>
          <cell r="AQ53">
            <v>0</v>
          </cell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>
            <v>0</v>
          </cell>
          <cell r="AQ54">
            <v>0</v>
          </cell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>
            <v>0</v>
          </cell>
          <cell r="AQ55">
            <v>0</v>
          </cell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>
            <v>0</v>
          </cell>
          <cell r="AQ56">
            <v>0</v>
          </cell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>
            <v>0</v>
          </cell>
          <cell r="AQ57">
            <v>0</v>
          </cell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>
            <v>0</v>
          </cell>
          <cell r="AQ58">
            <v>0</v>
          </cell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>
            <v>0</v>
          </cell>
          <cell r="AQ59">
            <v>0</v>
          </cell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>
            <v>0</v>
          </cell>
          <cell r="AQ60">
            <v>0</v>
          </cell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>
            <v>0</v>
          </cell>
          <cell r="AQ61">
            <v>0</v>
          </cell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>
            <v>0</v>
          </cell>
          <cell r="AQ62">
            <v>0</v>
          </cell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>
            <v>0</v>
          </cell>
          <cell r="AQ63">
            <v>0</v>
          </cell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>
            <v>0</v>
          </cell>
          <cell r="AQ64">
            <v>0</v>
          </cell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>
            <v>0</v>
          </cell>
          <cell r="AQ65">
            <v>0</v>
          </cell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>
            <v>0</v>
          </cell>
          <cell r="AQ66">
            <v>0</v>
          </cell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>
            <v>0</v>
          </cell>
          <cell r="AQ67">
            <v>0</v>
          </cell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>
            <v>0</v>
          </cell>
          <cell r="AQ68">
            <v>0</v>
          </cell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Q69">
            <v>0</v>
          </cell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>
            <v>0</v>
          </cell>
          <cell r="AQ70">
            <v>0</v>
          </cell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>
            <v>0</v>
          </cell>
          <cell r="AQ71">
            <v>0</v>
          </cell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>
            <v>0</v>
          </cell>
          <cell r="AQ72">
            <v>0</v>
          </cell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>
            <v>0</v>
          </cell>
          <cell r="AQ73">
            <v>0</v>
          </cell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>
            <v>0</v>
          </cell>
          <cell r="AQ74">
            <v>0</v>
          </cell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>
            <v>0</v>
          </cell>
          <cell r="AQ75">
            <v>0</v>
          </cell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>
            <v>0</v>
          </cell>
          <cell r="AQ76">
            <v>0</v>
          </cell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>
            <v>0</v>
          </cell>
          <cell r="AQ77">
            <v>0</v>
          </cell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>
            <v>0</v>
          </cell>
          <cell r="AQ78">
            <v>0</v>
          </cell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>
            <v>0</v>
          </cell>
          <cell r="AQ79">
            <v>0</v>
          </cell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>
            <v>0</v>
          </cell>
          <cell r="AQ80">
            <v>0</v>
          </cell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>
            <v>0</v>
          </cell>
          <cell r="AQ81">
            <v>0</v>
          </cell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>
            <v>0</v>
          </cell>
          <cell r="AQ82">
            <v>0</v>
          </cell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>
            <v>0</v>
          </cell>
          <cell r="AQ83">
            <v>0</v>
          </cell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>
            <v>0</v>
          </cell>
          <cell r="AQ84">
            <v>0</v>
          </cell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>
            <v>0</v>
          </cell>
          <cell r="AQ85">
            <v>0</v>
          </cell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>
            <v>0</v>
          </cell>
          <cell r="AQ86">
            <v>0</v>
          </cell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>
            <v>0</v>
          </cell>
          <cell r="AQ87">
            <v>0</v>
          </cell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>
            <v>0</v>
          </cell>
          <cell r="AQ88">
            <v>0</v>
          </cell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>
            <v>0</v>
          </cell>
          <cell r="AQ89">
            <v>0</v>
          </cell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>
            <v>0</v>
          </cell>
          <cell r="AQ90">
            <v>0</v>
          </cell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>
            <v>0</v>
          </cell>
          <cell r="AQ91">
            <v>0</v>
          </cell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>
            <v>0</v>
          </cell>
          <cell r="AQ92">
            <v>0</v>
          </cell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>
            <v>0</v>
          </cell>
          <cell r="AQ93">
            <v>0</v>
          </cell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>
            <v>0</v>
          </cell>
          <cell r="AQ94">
            <v>0</v>
          </cell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>
            <v>0</v>
          </cell>
          <cell r="AQ95">
            <v>0</v>
          </cell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>
            <v>0</v>
          </cell>
          <cell r="AQ96">
            <v>0</v>
          </cell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>
            <v>0</v>
          </cell>
          <cell r="AQ97">
            <v>0</v>
          </cell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>
            <v>0</v>
          </cell>
          <cell r="AQ98">
            <v>0</v>
          </cell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>
            <v>0</v>
          </cell>
          <cell r="AQ99">
            <v>0</v>
          </cell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>
            <v>0</v>
          </cell>
          <cell r="AQ100">
            <v>0</v>
          </cell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>
            <v>0</v>
          </cell>
          <cell r="AQ101">
            <v>0</v>
          </cell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>
            <v>0</v>
          </cell>
          <cell r="AQ102">
            <v>0</v>
          </cell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>
            <v>0</v>
          </cell>
          <cell r="AQ103">
            <v>0</v>
          </cell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>
            <v>0</v>
          </cell>
          <cell r="AQ104">
            <v>0</v>
          </cell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>
            <v>0</v>
          </cell>
          <cell r="AQ105">
            <v>0</v>
          </cell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>
            <v>0</v>
          </cell>
          <cell r="AQ106">
            <v>0</v>
          </cell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>
            <v>0</v>
          </cell>
          <cell r="AQ107">
            <v>0</v>
          </cell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>
            <v>0</v>
          </cell>
          <cell r="AQ108">
            <v>0</v>
          </cell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>
            <v>0</v>
          </cell>
          <cell r="AQ109">
            <v>0</v>
          </cell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>
            <v>0</v>
          </cell>
          <cell r="AQ110">
            <v>0</v>
          </cell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>
            <v>0</v>
          </cell>
          <cell r="AQ111">
            <v>0</v>
          </cell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>
            <v>0</v>
          </cell>
          <cell r="AQ112">
            <v>0</v>
          </cell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>
            <v>0</v>
          </cell>
          <cell r="AQ113">
            <v>0</v>
          </cell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>
            <v>0</v>
          </cell>
          <cell r="AQ114">
            <v>0</v>
          </cell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>
            <v>0</v>
          </cell>
          <cell r="AQ115">
            <v>0</v>
          </cell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>
            <v>0</v>
          </cell>
          <cell r="AQ116">
            <v>0</v>
          </cell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>
            <v>0</v>
          </cell>
          <cell r="AQ117">
            <v>0</v>
          </cell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>
            <v>0</v>
          </cell>
          <cell r="AQ118">
            <v>0</v>
          </cell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>
            <v>0</v>
          </cell>
          <cell r="AQ119">
            <v>0</v>
          </cell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>
            <v>0</v>
          </cell>
          <cell r="AQ120">
            <v>0</v>
          </cell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>
            <v>0</v>
          </cell>
          <cell r="AQ121">
            <v>0</v>
          </cell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>
            <v>0</v>
          </cell>
          <cell r="AQ122">
            <v>0</v>
          </cell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>
            <v>0</v>
          </cell>
          <cell r="AQ123">
            <v>0</v>
          </cell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>
            <v>0</v>
          </cell>
          <cell r="AQ124">
            <v>0</v>
          </cell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>
            <v>0</v>
          </cell>
          <cell r="AQ125">
            <v>0</v>
          </cell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>
            <v>0</v>
          </cell>
          <cell r="AQ126">
            <v>0</v>
          </cell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>
            <v>0</v>
          </cell>
          <cell r="AQ127">
            <v>0</v>
          </cell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>
            <v>0</v>
          </cell>
          <cell r="AQ128">
            <v>0</v>
          </cell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>
            <v>0</v>
          </cell>
          <cell r="AQ129">
            <v>0</v>
          </cell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>
            <v>0</v>
          </cell>
          <cell r="AQ130">
            <v>0</v>
          </cell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>
            <v>0</v>
          </cell>
          <cell r="AQ131">
            <v>0</v>
          </cell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>
            <v>0</v>
          </cell>
          <cell r="AQ132">
            <v>0</v>
          </cell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>
            <v>0</v>
          </cell>
          <cell r="AQ133">
            <v>0</v>
          </cell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>
            <v>0</v>
          </cell>
          <cell r="AQ134">
            <v>0</v>
          </cell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>
            <v>0</v>
          </cell>
          <cell r="AQ135">
            <v>0</v>
          </cell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>
            <v>0</v>
          </cell>
          <cell r="AQ136">
            <v>0</v>
          </cell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>
            <v>0</v>
          </cell>
          <cell r="AQ137">
            <v>0</v>
          </cell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>
            <v>0</v>
          </cell>
          <cell r="AQ138">
            <v>0</v>
          </cell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>
            <v>0</v>
          </cell>
          <cell r="AQ139">
            <v>0</v>
          </cell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>
            <v>0</v>
          </cell>
          <cell r="AQ140">
            <v>0</v>
          </cell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>
            <v>0</v>
          </cell>
          <cell r="AQ141">
            <v>0</v>
          </cell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>
            <v>0</v>
          </cell>
          <cell r="AQ142">
            <v>0</v>
          </cell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>
            <v>0</v>
          </cell>
          <cell r="AQ143">
            <v>0</v>
          </cell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>
            <v>0</v>
          </cell>
          <cell r="AQ144">
            <v>0</v>
          </cell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>
            <v>0</v>
          </cell>
          <cell r="AQ146">
            <v>0</v>
          </cell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>
            <v>0</v>
          </cell>
          <cell r="AQ147">
            <v>0</v>
          </cell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>
            <v>0</v>
          </cell>
          <cell r="AQ148">
            <v>0</v>
          </cell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>
            <v>0</v>
          </cell>
          <cell r="AQ149">
            <v>0</v>
          </cell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>
            <v>0</v>
          </cell>
          <cell r="AQ150">
            <v>0</v>
          </cell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>
            <v>0</v>
          </cell>
          <cell r="AQ151">
            <v>0</v>
          </cell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>
            <v>0</v>
          </cell>
          <cell r="AQ152">
            <v>0</v>
          </cell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>
            <v>0</v>
          </cell>
          <cell r="AQ153">
            <v>0</v>
          </cell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>
            <v>0</v>
          </cell>
          <cell r="AQ154">
            <v>0</v>
          </cell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>
            <v>0</v>
          </cell>
          <cell r="AQ155">
            <v>0</v>
          </cell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>
            <v>0</v>
          </cell>
          <cell r="AQ156">
            <v>0</v>
          </cell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>
            <v>0</v>
          </cell>
          <cell r="AQ157">
            <v>0</v>
          </cell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>
            <v>0</v>
          </cell>
          <cell r="AQ158">
            <v>0</v>
          </cell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>
            <v>0</v>
          </cell>
          <cell r="AQ159">
            <v>0</v>
          </cell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>
            <v>0</v>
          </cell>
          <cell r="AQ160">
            <v>0</v>
          </cell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>
            <v>0</v>
          </cell>
          <cell r="AQ161">
            <v>0</v>
          </cell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>
            <v>0</v>
          </cell>
          <cell r="AQ162">
            <v>0</v>
          </cell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>
            <v>0</v>
          </cell>
          <cell r="AQ163">
            <v>0</v>
          </cell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>
            <v>0</v>
          </cell>
          <cell r="AQ164">
            <v>0</v>
          </cell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>
            <v>0</v>
          </cell>
          <cell r="AQ165">
            <v>0</v>
          </cell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>
            <v>0</v>
          </cell>
          <cell r="AQ166">
            <v>0</v>
          </cell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>
            <v>0</v>
          </cell>
          <cell r="AQ167">
            <v>0</v>
          </cell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>
            <v>0</v>
          </cell>
          <cell r="AQ168">
            <v>0</v>
          </cell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>
            <v>0</v>
          </cell>
          <cell r="AQ169">
            <v>0</v>
          </cell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>
            <v>0</v>
          </cell>
          <cell r="AQ170">
            <v>0</v>
          </cell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>
            <v>0</v>
          </cell>
          <cell r="AQ171">
            <v>0</v>
          </cell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>
            <v>0</v>
          </cell>
          <cell r="AQ172">
            <v>0</v>
          </cell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>
            <v>0</v>
          </cell>
          <cell r="AQ173">
            <v>0</v>
          </cell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>
            <v>0</v>
          </cell>
          <cell r="AQ174">
            <v>0</v>
          </cell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>
            <v>0</v>
          </cell>
          <cell r="AQ175">
            <v>0</v>
          </cell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>
            <v>0</v>
          </cell>
          <cell r="AQ176">
            <v>0</v>
          </cell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>
            <v>0</v>
          </cell>
          <cell r="AQ177">
            <v>0</v>
          </cell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>
            <v>0</v>
          </cell>
          <cell r="AQ178">
            <v>0</v>
          </cell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>
            <v>0</v>
          </cell>
          <cell r="AQ179">
            <v>0</v>
          </cell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>
            <v>0</v>
          </cell>
          <cell r="AQ180">
            <v>0</v>
          </cell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>
            <v>0</v>
          </cell>
          <cell r="AQ181">
            <v>0</v>
          </cell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>
            <v>0</v>
          </cell>
          <cell r="AQ182">
            <v>0</v>
          </cell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>
            <v>0</v>
          </cell>
          <cell r="AQ183">
            <v>0</v>
          </cell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>
            <v>0</v>
          </cell>
          <cell r="AQ184">
            <v>0</v>
          </cell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>
            <v>0</v>
          </cell>
          <cell r="AQ185">
            <v>0</v>
          </cell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>
            <v>0</v>
          </cell>
          <cell r="AQ186">
            <v>0</v>
          </cell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>
            <v>0</v>
          </cell>
          <cell r="AQ187">
            <v>0</v>
          </cell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>
            <v>0</v>
          </cell>
          <cell r="AQ188">
            <v>0</v>
          </cell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>
            <v>0</v>
          </cell>
          <cell r="AQ189">
            <v>0</v>
          </cell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>
            <v>0</v>
          </cell>
          <cell r="AQ190">
            <v>0</v>
          </cell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>
            <v>0</v>
          </cell>
          <cell r="AQ191">
            <v>0</v>
          </cell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>
            <v>0</v>
          </cell>
          <cell r="AQ192">
            <v>0</v>
          </cell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>
            <v>0</v>
          </cell>
          <cell r="AQ193">
            <v>0</v>
          </cell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>
            <v>0</v>
          </cell>
          <cell r="AQ194">
            <v>0</v>
          </cell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>
            <v>0</v>
          </cell>
          <cell r="AQ195">
            <v>0</v>
          </cell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>
            <v>0</v>
          </cell>
          <cell r="AQ196">
            <v>0</v>
          </cell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>
            <v>0</v>
          </cell>
          <cell r="AQ197">
            <v>0</v>
          </cell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>
            <v>0</v>
          </cell>
          <cell r="AQ198">
            <v>0</v>
          </cell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>
            <v>0</v>
          </cell>
          <cell r="AQ199">
            <v>0</v>
          </cell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>
            <v>0</v>
          </cell>
          <cell r="AQ200">
            <v>0</v>
          </cell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>
            <v>0</v>
          </cell>
          <cell r="AQ201">
            <v>0</v>
          </cell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>
            <v>0</v>
          </cell>
          <cell r="AQ202">
            <v>0</v>
          </cell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>
            <v>0</v>
          </cell>
          <cell r="AQ203">
            <v>0</v>
          </cell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>
            <v>0</v>
          </cell>
          <cell r="AQ204">
            <v>0</v>
          </cell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>
            <v>0</v>
          </cell>
          <cell r="AQ205">
            <v>0</v>
          </cell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>
            <v>0</v>
          </cell>
          <cell r="AQ206">
            <v>0</v>
          </cell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>
            <v>0</v>
          </cell>
          <cell r="AQ207">
            <v>0</v>
          </cell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>
            <v>0</v>
          </cell>
          <cell r="AQ208">
            <v>0</v>
          </cell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>
            <v>0</v>
          </cell>
          <cell r="AQ209">
            <v>0</v>
          </cell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>
            <v>0</v>
          </cell>
          <cell r="AQ210">
            <v>0</v>
          </cell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>
            <v>0</v>
          </cell>
          <cell r="AQ211">
            <v>0</v>
          </cell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>
            <v>0</v>
          </cell>
          <cell r="AQ212">
            <v>0</v>
          </cell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>
            <v>0</v>
          </cell>
          <cell r="AQ213">
            <v>0</v>
          </cell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>
            <v>0</v>
          </cell>
          <cell r="AQ214">
            <v>0</v>
          </cell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>
            <v>0</v>
          </cell>
          <cell r="AQ215">
            <v>0</v>
          </cell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>
            <v>0</v>
          </cell>
          <cell r="AQ216">
            <v>0</v>
          </cell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>
            <v>0</v>
          </cell>
          <cell r="AQ217">
            <v>0</v>
          </cell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>
            <v>0</v>
          </cell>
          <cell r="AQ218">
            <v>0</v>
          </cell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>
            <v>0</v>
          </cell>
          <cell r="AQ219">
            <v>0</v>
          </cell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>
            <v>0</v>
          </cell>
          <cell r="AQ220">
            <v>0</v>
          </cell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>
            <v>0</v>
          </cell>
          <cell r="AQ221">
            <v>0</v>
          </cell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>
            <v>0</v>
          </cell>
          <cell r="AQ222">
            <v>0</v>
          </cell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>
            <v>0</v>
          </cell>
          <cell r="AQ223">
            <v>0</v>
          </cell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>
            <v>0</v>
          </cell>
          <cell r="AQ224">
            <v>0</v>
          </cell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>
            <v>0</v>
          </cell>
          <cell r="AQ225">
            <v>0</v>
          </cell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>
            <v>0</v>
          </cell>
          <cell r="AQ226">
            <v>0</v>
          </cell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>
            <v>0</v>
          </cell>
          <cell r="AQ227">
            <v>0</v>
          </cell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>
            <v>0</v>
          </cell>
          <cell r="AQ228">
            <v>0</v>
          </cell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>
            <v>0</v>
          </cell>
          <cell r="AQ229">
            <v>0</v>
          </cell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>
            <v>0</v>
          </cell>
          <cell r="AQ230">
            <v>0</v>
          </cell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>
            <v>0</v>
          </cell>
          <cell r="AQ231">
            <v>0</v>
          </cell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>
            <v>0</v>
          </cell>
          <cell r="AQ232">
            <v>0</v>
          </cell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>
            <v>0</v>
          </cell>
          <cell r="AQ233">
            <v>0</v>
          </cell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>
            <v>0</v>
          </cell>
          <cell r="AQ234">
            <v>0</v>
          </cell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>
            <v>0</v>
          </cell>
          <cell r="AQ235">
            <v>0</v>
          </cell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>
            <v>0</v>
          </cell>
          <cell r="AQ236">
            <v>0</v>
          </cell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>
            <v>0</v>
          </cell>
          <cell r="AQ237">
            <v>0</v>
          </cell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>
            <v>0</v>
          </cell>
          <cell r="AQ238">
            <v>0</v>
          </cell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>
            <v>0</v>
          </cell>
          <cell r="AQ239">
            <v>0</v>
          </cell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>
            <v>0</v>
          </cell>
          <cell r="AQ240">
            <v>0</v>
          </cell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>
            <v>0</v>
          </cell>
          <cell r="AQ241">
            <v>0</v>
          </cell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>
            <v>0</v>
          </cell>
          <cell r="AQ242">
            <v>0</v>
          </cell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>
            <v>0</v>
          </cell>
          <cell r="AQ243">
            <v>0</v>
          </cell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>
            <v>0</v>
          </cell>
          <cell r="AQ244">
            <v>0</v>
          </cell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>
            <v>0</v>
          </cell>
          <cell r="AQ245">
            <v>0</v>
          </cell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>
            <v>0</v>
          </cell>
          <cell r="AQ246">
            <v>0</v>
          </cell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>
            <v>0</v>
          </cell>
          <cell r="AQ247">
            <v>0</v>
          </cell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>
            <v>0</v>
          </cell>
          <cell r="AQ248">
            <v>0</v>
          </cell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>
            <v>0</v>
          </cell>
          <cell r="AQ249">
            <v>0</v>
          </cell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>
            <v>0</v>
          </cell>
          <cell r="AQ250">
            <v>0</v>
          </cell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>
            <v>0</v>
          </cell>
          <cell r="AQ251">
            <v>0</v>
          </cell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>
            <v>0</v>
          </cell>
          <cell r="AQ252">
            <v>0</v>
          </cell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>
            <v>0</v>
          </cell>
          <cell r="AQ253">
            <v>0</v>
          </cell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>
            <v>0</v>
          </cell>
          <cell r="AQ254">
            <v>0</v>
          </cell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>
            <v>0</v>
          </cell>
          <cell r="AQ255">
            <v>0</v>
          </cell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>
            <v>0</v>
          </cell>
          <cell r="AQ256">
            <v>0</v>
          </cell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>
            <v>0</v>
          </cell>
          <cell r="AQ257">
            <v>0</v>
          </cell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>
            <v>0</v>
          </cell>
          <cell r="AQ258">
            <v>0</v>
          </cell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>
            <v>0</v>
          </cell>
          <cell r="AQ259">
            <v>0</v>
          </cell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>
            <v>0</v>
          </cell>
          <cell r="AQ260">
            <v>0</v>
          </cell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>
            <v>0</v>
          </cell>
          <cell r="AQ261">
            <v>0</v>
          </cell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>
            <v>0</v>
          </cell>
          <cell r="AQ262">
            <v>0</v>
          </cell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>
            <v>0</v>
          </cell>
          <cell r="AQ263">
            <v>0</v>
          </cell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>
            <v>0</v>
          </cell>
          <cell r="AQ264">
            <v>0</v>
          </cell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>
            <v>0</v>
          </cell>
          <cell r="AQ265">
            <v>0</v>
          </cell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>
            <v>0</v>
          </cell>
          <cell r="AQ266">
            <v>0</v>
          </cell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>
            <v>0</v>
          </cell>
          <cell r="AQ267">
            <v>0</v>
          </cell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>
            <v>0</v>
          </cell>
          <cell r="AQ268">
            <v>0</v>
          </cell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>
            <v>0</v>
          </cell>
          <cell r="AQ269">
            <v>0</v>
          </cell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>
            <v>0</v>
          </cell>
          <cell r="AQ270">
            <v>0</v>
          </cell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>
            <v>0</v>
          </cell>
          <cell r="AQ271">
            <v>0</v>
          </cell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>
            <v>0</v>
          </cell>
          <cell r="AQ272">
            <v>0</v>
          </cell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>
            <v>0</v>
          </cell>
          <cell r="AQ273">
            <v>0</v>
          </cell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>
            <v>0</v>
          </cell>
          <cell r="AQ274">
            <v>0</v>
          </cell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>
            <v>0</v>
          </cell>
          <cell r="AQ275">
            <v>0</v>
          </cell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>
            <v>0</v>
          </cell>
          <cell r="AQ276">
            <v>0</v>
          </cell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>
            <v>0</v>
          </cell>
          <cell r="AQ277">
            <v>0</v>
          </cell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>
            <v>0</v>
          </cell>
          <cell r="AQ278">
            <v>0</v>
          </cell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>
            <v>0</v>
          </cell>
          <cell r="AQ279">
            <v>0</v>
          </cell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>
            <v>0</v>
          </cell>
          <cell r="AQ280">
            <v>0</v>
          </cell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>
            <v>0</v>
          </cell>
          <cell r="AQ281">
            <v>0</v>
          </cell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>
            <v>0</v>
          </cell>
          <cell r="AQ282">
            <v>0</v>
          </cell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>
            <v>0</v>
          </cell>
          <cell r="AQ283">
            <v>0</v>
          </cell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>
            <v>0</v>
          </cell>
          <cell r="AQ284">
            <v>0</v>
          </cell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>
            <v>0</v>
          </cell>
          <cell r="AQ285">
            <v>0</v>
          </cell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>
            <v>0</v>
          </cell>
          <cell r="AQ286">
            <v>0</v>
          </cell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>
            <v>0</v>
          </cell>
          <cell r="AQ287">
            <v>0</v>
          </cell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>
            <v>0</v>
          </cell>
          <cell r="AQ288">
            <v>0</v>
          </cell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>
            <v>0</v>
          </cell>
          <cell r="AQ289">
            <v>0</v>
          </cell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>
            <v>0</v>
          </cell>
          <cell r="AQ290">
            <v>0</v>
          </cell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>
            <v>0</v>
          </cell>
          <cell r="AQ291">
            <v>0</v>
          </cell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>
            <v>0</v>
          </cell>
          <cell r="AQ292">
            <v>0</v>
          </cell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>
            <v>0</v>
          </cell>
          <cell r="AQ293">
            <v>0</v>
          </cell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>
            <v>0</v>
          </cell>
          <cell r="AQ294">
            <v>0</v>
          </cell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>
            <v>0</v>
          </cell>
          <cell r="AQ295">
            <v>0</v>
          </cell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>
            <v>0</v>
          </cell>
          <cell r="AQ296">
            <v>0</v>
          </cell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>
            <v>0</v>
          </cell>
          <cell r="AQ297">
            <v>0</v>
          </cell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>
            <v>0</v>
          </cell>
          <cell r="AQ298">
            <v>0</v>
          </cell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>
            <v>0</v>
          </cell>
          <cell r="AQ299">
            <v>0</v>
          </cell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>
            <v>0</v>
          </cell>
          <cell r="AQ300">
            <v>0</v>
          </cell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>
            <v>0</v>
          </cell>
          <cell r="AQ301">
            <v>0</v>
          </cell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>
            <v>0</v>
          </cell>
          <cell r="AQ302">
            <v>0</v>
          </cell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>
            <v>0</v>
          </cell>
          <cell r="AQ303">
            <v>0</v>
          </cell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>
            <v>0</v>
          </cell>
          <cell r="AQ304">
            <v>0</v>
          </cell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>
            <v>0</v>
          </cell>
          <cell r="AQ305">
            <v>0</v>
          </cell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>
            <v>0</v>
          </cell>
          <cell r="AQ306">
            <v>0</v>
          </cell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>
            <v>0</v>
          </cell>
          <cell r="AQ307">
            <v>0</v>
          </cell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>
            <v>0</v>
          </cell>
          <cell r="AQ308">
            <v>0</v>
          </cell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>
            <v>0</v>
          </cell>
          <cell r="AQ309">
            <v>0</v>
          </cell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>
            <v>0</v>
          </cell>
          <cell r="AQ310">
            <v>0</v>
          </cell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>
            <v>0</v>
          </cell>
          <cell r="AQ311">
            <v>0</v>
          </cell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>
            <v>0</v>
          </cell>
          <cell r="AQ312">
            <v>0</v>
          </cell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>
            <v>0</v>
          </cell>
          <cell r="AQ313">
            <v>0</v>
          </cell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>
            <v>0</v>
          </cell>
          <cell r="AQ314">
            <v>0</v>
          </cell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  <cell r="AQ315">
            <v>0</v>
          </cell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  <cell r="AQ316">
            <v>0</v>
          </cell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  <cell r="AQ317">
            <v>0</v>
          </cell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Q318">
            <v>0</v>
          </cell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  <cell r="AQ319">
            <v>0</v>
          </cell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>
            <v>0</v>
          </cell>
          <cell r="AQ320">
            <v>0</v>
          </cell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  <cell r="AQ321">
            <v>0</v>
          </cell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Q324">
            <v>0</v>
          </cell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Q326">
            <v>0</v>
          </cell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Q328">
            <v>0</v>
          </cell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  <cell r="AQ329">
            <v>0</v>
          </cell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Q330">
            <v>0</v>
          </cell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  <cell r="AQ331">
            <v>0</v>
          </cell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  <cell r="AQ332">
            <v>0</v>
          </cell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  <cell r="AQ333">
            <v>0</v>
          </cell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  <cell r="AQ340">
            <v>0</v>
          </cell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>
            <v>0</v>
          </cell>
          <cell r="AQ341">
            <v>0</v>
          </cell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>
            <v>0</v>
          </cell>
          <cell r="AQ342">
            <v>0</v>
          </cell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>
            <v>0</v>
          </cell>
          <cell r="AQ343">
            <v>0</v>
          </cell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>
            <v>0</v>
          </cell>
          <cell r="AQ344">
            <v>0</v>
          </cell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>
            <v>0</v>
          </cell>
          <cell r="AQ345">
            <v>0</v>
          </cell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>
            <v>0</v>
          </cell>
          <cell r="AQ346">
            <v>0</v>
          </cell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>
            <v>0</v>
          </cell>
          <cell r="AQ347">
            <v>0</v>
          </cell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>
            <v>0</v>
          </cell>
          <cell r="AQ348">
            <v>0</v>
          </cell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>
            <v>0</v>
          </cell>
          <cell r="AQ349">
            <v>0</v>
          </cell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>
            <v>0</v>
          </cell>
          <cell r="AQ350">
            <v>0</v>
          </cell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>
            <v>0</v>
          </cell>
          <cell r="AQ351">
            <v>0</v>
          </cell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>
            <v>0</v>
          </cell>
          <cell r="AQ352">
            <v>0</v>
          </cell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>
            <v>0</v>
          </cell>
          <cell r="AQ353">
            <v>0</v>
          </cell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>
            <v>0</v>
          </cell>
          <cell r="AQ354">
            <v>0</v>
          </cell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>
            <v>0</v>
          </cell>
          <cell r="AQ355">
            <v>0</v>
          </cell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>
            <v>0</v>
          </cell>
          <cell r="AQ356">
            <v>0</v>
          </cell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>
            <v>0</v>
          </cell>
          <cell r="AQ357">
            <v>0</v>
          </cell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>
            <v>0</v>
          </cell>
          <cell r="AQ358">
            <v>0</v>
          </cell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>
            <v>0</v>
          </cell>
          <cell r="AQ359">
            <v>0</v>
          </cell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>
            <v>0</v>
          </cell>
          <cell r="AQ363">
            <v>0</v>
          </cell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>
            <v>0</v>
          </cell>
          <cell r="AQ364">
            <v>0</v>
          </cell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>
            <v>0</v>
          </cell>
          <cell r="AQ365">
            <v>0</v>
          </cell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>
            <v>0</v>
          </cell>
          <cell r="AQ366">
            <v>0</v>
          </cell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>
            <v>0</v>
          </cell>
          <cell r="AQ367">
            <v>0</v>
          </cell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>
            <v>0</v>
          </cell>
          <cell r="AQ368">
            <v>0</v>
          </cell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>
            <v>0</v>
          </cell>
          <cell r="AQ369">
            <v>0</v>
          </cell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>
            <v>0</v>
          </cell>
          <cell r="AQ370">
            <v>0</v>
          </cell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>
            <v>0</v>
          </cell>
          <cell r="AQ371">
            <v>0</v>
          </cell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>
            <v>0</v>
          </cell>
          <cell r="AQ372">
            <v>0</v>
          </cell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>
            <v>0</v>
          </cell>
          <cell r="AQ373">
            <v>0</v>
          </cell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>
            <v>0</v>
          </cell>
          <cell r="AQ374">
            <v>0</v>
          </cell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>
            <v>0</v>
          </cell>
          <cell r="AQ375">
            <v>0</v>
          </cell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>
            <v>0</v>
          </cell>
          <cell r="AQ376">
            <v>0</v>
          </cell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>
            <v>0</v>
          </cell>
          <cell r="AQ377">
            <v>0</v>
          </cell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>
            <v>0</v>
          </cell>
          <cell r="AQ378">
            <v>0</v>
          </cell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>
            <v>0</v>
          </cell>
          <cell r="AQ379">
            <v>0</v>
          </cell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>
            <v>0</v>
          </cell>
          <cell r="AQ380">
            <v>0</v>
          </cell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>
            <v>0</v>
          </cell>
          <cell r="AQ381">
            <v>0</v>
          </cell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>
            <v>0</v>
          </cell>
          <cell r="AQ382">
            <v>0</v>
          </cell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>
            <v>0</v>
          </cell>
          <cell r="AQ383">
            <v>0</v>
          </cell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>
            <v>0</v>
          </cell>
          <cell r="AQ384">
            <v>0</v>
          </cell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>
            <v>0</v>
          </cell>
          <cell r="AQ385">
            <v>0</v>
          </cell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>
            <v>0</v>
          </cell>
          <cell r="AQ386">
            <v>0</v>
          </cell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>
            <v>0</v>
          </cell>
          <cell r="AQ387">
            <v>0</v>
          </cell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>
            <v>0</v>
          </cell>
          <cell r="AQ388">
            <v>0</v>
          </cell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>
            <v>0</v>
          </cell>
          <cell r="AQ389">
            <v>0</v>
          </cell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>
            <v>0</v>
          </cell>
          <cell r="AQ390">
            <v>0</v>
          </cell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>
            <v>0</v>
          </cell>
          <cell r="AQ391">
            <v>0</v>
          </cell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>
            <v>0</v>
          </cell>
          <cell r="AQ392">
            <v>0</v>
          </cell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>
            <v>0</v>
          </cell>
          <cell r="AQ393">
            <v>0</v>
          </cell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>
            <v>0</v>
          </cell>
          <cell r="AQ394">
            <v>0</v>
          </cell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>
            <v>0</v>
          </cell>
          <cell r="AQ395">
            <v>0</v>
          </cell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>
            <v>0</v>
          </cell>
          <cell r="AQ396">
            <v>0</v>
          </cell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>
            <v>0</v>
          </cell>
          <cell r="AQ397">
            <v>0</v>
          </cell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>
            <v>0</v>
          </cell>
          <cell r="AQ398">
            <v>0</v>
          </cell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>
            <v>0</v>
          </cell>
          <cell r="AQ399">
            <v>0</v>
          </cell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>
            <v>0</v>
          </cell>
          <cell r="AQ400">
            <v>0</v>
          </cell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>
            <v>0</v>
          </cell>
          <cell r="AQ401">
            <v>0</v>
          </cell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>
            <v>0</v>
          </cell>
          <cell r="AQ402">
            <v>0</v>
          </cell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>
            <v>0</v>
          </cell>
          <cell r="AQ403">
            <v>0</v>
          </cell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>
            <v>0</v>
          </cell>
          <cell r="AQ404">
            <v>0</v>
          </cell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>
            <v>0</v>
          </cell>
          <cell r="AQ405">
            <v>0</v>
          </cell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>
            <v>0</v>
          </cell>
          <cell r="AQ406">
            <v>0</v>
          </cell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>
            <v>0</v>
          </cell>
          <cell r="AQ407">
            <v>0</v>
          </cell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>
            <v>0</v>
          </cell>
          <cell r="AQ408">
            <v>0</v>
          </cell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>
            <v>0</v>
          </cell>
          <cell r="AQ409">
            <v>0</v>
          </cell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>
            <v>0</v>
          </cell>
          <cell r="AQ410">
            <v>0</v>
          </cell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>
            <v>0</v>
          </cell>
          <cell r="AQ411">
            <v>0</v>
          </cell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>
            <v>0</v>
          </cell>
          <cell r="AQ412">
            <v>0</v>
          </cell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>
            <v>0</v>
          </cell>
          <cell r="AQ413">
            <v>0</v>
          </cell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>
            <v>0</v>
          </cell>
          <cell r="AQ414">
            <v>0</v>
          </cell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>
            <v>0</v>
          </cell>
          <cell r="AQ415">
            <v>0</v>
          </cell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>
            <v>0</v>
          </cell>
          <cell r="AQ416">
            <v>0</v>
          </cell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>
            <v>0</v>
          </cell>
          <cell r="AQ417">
            <v>0</v>
          </cell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>
            <v>0</v>
          </cell>
          <cell r="AQ418">
            <v>0</v>
          </cell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>
            <v>0</v>
          </cell>
          <cell r="AQ419">
            <v>0</v>
          </cell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>
            <v>0</v>
          </cell>
          <cell r="AQ420">
            <v>0</v>
          </cell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Q421">
            <v>0</v>
          </cell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Q422">
            <v>0</v>
          </cell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>
            <v>0</v>
          </cell>
          <cell r="AQ423">
            <v>0</v>
          </cell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>
            <v>0</v>
          </cell>
          <cell r="AQ424">
            <v>0</v>
          </cell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>
            <v>0</v>
          </cell>
          <cell r="AQ425">
            <v>0</v>
          </cell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Q427">
            <v>0</v>
          </cell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Q428">
            <v>0</v>
          </cell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Q429">
            <v>0</v>
          </cell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Q431">
            <v>0</v>
          </cell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Q432">
            <v>0</v>
          </cell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Q433">
            <v>0</v>
          </cell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Q434">
            <v>0</v>
          </cell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Q436">
            <v>0</v>
          </cell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Q437">
            <v>0</v>
          </cell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>
            <v>0</v>
          </cell>
          <cell r="AQ439">
            <v>0</v>
          </cell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>
            <v>0</v>
          </cell>
          <cell r="AQ440">
            <v>0</v>
          </cell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Q442">
            <v>0</v>
          </cell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Q443">
            <v>0</v>
          </cell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Q444">
            <v>0</v>
          </cell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>
            <v>0</v>
          </cell>
          <cell r="AQ445">
            <v>0</v>
          </cell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>
            <v>0</v>
          </cell>
          <cell r="AQ447">
            <v>0</v>
          </cell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Q448">
            <v>0</v>
          </cell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Q449">
            <v>0</v>
          </cell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>
            <v>0</v>
          </cell>
          <cell r="AQ450">
            <v>0</v>
          </cell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Q451">
            <v>0</v>
          </cell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Q452">
            <v>0</v>
          </cell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>
            <v>0</v>
          </cell>
          <cell r="AQ454">
            <v>0</v>
          </cell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  <cell r="AQ455">
            <v>0</v>
          </cell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>
            <v>0</v>
          </cell>
          <cell r="AQ456">
            <v>0</v>
          </cell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  <cell r="AQ457">
            <v>0</v>
          </cell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  <cell r="AQ458">
            <v>0</v>
          </cell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  <cell r="AQ459">
            <v>0</v>
          </cell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  <cell r="AQ460">
            <v>0</v>
          </cell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>
            <v>0</v>
          </cell>
          <cell r="AQ461">
            <v>0</v>
          </cell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  <cell r="AQ463">
            <v>0</v>
          </cell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0</v>
          </cell>
          <cell r="AQ464">
            <v>0</v>
          </cell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>
            <v>0</v>
          </cell>
          <cell r="AQ465">
            <v>0</v>
          </cell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Q467">
            <v>0</v>
          </cell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Q468">
            <v>0</v>
          </cell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Q469">
            <v>0</v>
          </cell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Q470">
            <v>0</v>
          </cell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Q471">
            <v>0</v>
          </cell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  <cell r="AQ472">
            <v>0</v>
          </cell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>
            <v>0</v>
          </cell>
          <cell r="AQ473">
            <v>0</v>
          </cell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  <cell r="AQ475">
            <v>0</v>
          </cell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  <cell r="AQ476">
            <v>0</v>
          </cell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>
            <v>0</v>
          </cell>
          <cell r="AQ477">
            <v>0</v>
          </cell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  <cell r="AQ478">
            <v>0</v>
          </cell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>
            <v>0</v>
          </cell>
          <cell r="AQ479">
            <v>0</v>
          </cell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  <cell r="AQ481">
            <v>0</v>
          </cell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>
            <v>0</v>
          </cell>
          <cell r="N1012">
            <v>0</v>
          </cell>
          <cell r="O1012">
            <v>3494143.5700000008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23563755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21869912</v>
          </cell>
          <cell r="AN1012">
            <v>435274418</v>
          </cell>
        </row>
        <row r="1013">
          <cell r="O1013">
            <v>-3729.8000000007451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-149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-149</v>
          </cell>
          <cell r="AN1013">
            <v>-1639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>
            <v>0</v>
          </cell>
          <cell r="AQ7">
            <v>0</v>
          </cell>
          <cell r="AR7">
            <v>0</v>
          </cell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>
            <v>0</v>
          </cell>
          <cell r="AQ8">
            <v>0</v>
          </cell>
          <cell r="AR8">
            <v>0</v>
          </cell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>
            <v>0</v>
          </cell>
          <cell r="AQ9">
            <v>0</v>
          </cell>
          <cell r="AR9">
            <v>0</v>
          </cell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>
            <v>0</v>
          </cell>
          <cell r="AQ10">
            <v>0</v>
          </cell>
          <cell r="AR10">
            <v>0</v>
          </cell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>
            <v>0</v>
          </cell>
          <cell r="AQ11">
            <v>0</v>
          </cell>
          <cell r="AR11">
            <v>0</v>
          </cell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>
            <v>0</v>
          </cell>
          <cell r="AQ12">
            <v>0</v>
          </cell>
          <cell r="AR12">
            <v>0</v>
          </cell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>
            <v>0</v>
          </cell>
          <cell r="AQ13">
            <v>0</v>
          </cell>
          <cell r="AR13">
            <v>0</v>
          </cell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>
            <v>0</v>
          </cell>
          <cell r="AQ14">
            <v>0</v>
          </cell>
          <cell r="AR14">
            <v>0</v>
          </cell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>
            <v>0</v>
          </cell>
          <cell r="AQ15">
            <v>0</v>
          </cell>
          <cell r="AR15">
            <v>0</v>
          </cell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>
            <v>0</v>
          </cell>
          <cell r="AQ16">
            <v>0</v>
          </cell>
          <cell r="AR16">
            <v>0</v>
          </cell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>
            <v>0</v>
          </cell>
          <cell r="AQ17">
            <v>0</v>
          </cell>
          <cell r="AR17">
            <v>0</v>
          </cell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>
            <v>0</v>
          </cell>
          <cell r="AQ18">
            <v>0</v>
          </cell>
          <cell r="AR18">
            <v>0</v>
          </cell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>
            <v>0</v>
          </cell>
          <cell r="AQ19">
            <v>0</v>
          </cell>
          <cell r="AR19">
            <v>0</v>
          </cell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>
            <v>0</v>
          </cell>
          <cell r="AQ20">
            <v>0</v>
          </cell>
          <cell r="AR20">
            <v>0</v>
          </cell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>
            <v>0</v>
          </cell>
          <cell r="AQ21">
            <v>0</v>
          </cell>
          <cell r="AR21">
            <v>0</v>
          </cell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>
            <v>0</v>
          </cell>
          <cell r="AQ22">
            <v>0</v>
          </cell>
          <cell r="AR22">
            <v>0</v>
          </cell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>
            <v>0</v>
          </cell>
          <cell r="AQ23">
            <v>0</v>
          </cell>
          <cell r="AR23">
            <v>0</v>
          </cell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>
            <v>0</v>
          </cell>
          <cell r="AQ24">
            <v>0</v>
          </cell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>
            <v>0</v>
          </cell>
          <cell r="AQ25">
            <v>0</v>
          </cell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>
            <v>0</v>
          </cell>
          <cell r="AQ26">
            <v>0</v>
          </cell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>
            <v>0</v>
          </cell>
          <cell r="AQ27">
            <v>0</v>
          </cell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>
            <v>0</v>
          </cell>
          <cell r="AQ28">
            <v>0</v>
          </cell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>
            <v>0</v>
          </cell>
          <cell r="AQ29">
            <v>0</v>
          </cell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>
            <v>0</v>
          </cell>
          <cell r="AQ30">
            <v>0</v>
          </cell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>
            <v>0</v>
          </cell>
          <cell r="AQ31">
            <v>0</v>
          </cell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>
            <v>0</v>
          </cell>
          <cell r="AQ32">
            <v>0</v>
          </cell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>
            <v>0</v>
          </cell>
          <cell r="AQ33">
            <v>0</v>
          </cell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>
            <v>0</v>
          </cell>
          <cell r="AQ34">
            <v>0</v>
          </cell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>
            <v>0</v>
          </cell>
          <cell r="AQ35">
            <v>0</v>
          </cell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>
            <v>0</v>
          </cell>
          <cell r="AQ36">
            <v>0</v>
          </cell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>
            <v>0</v>
          </cell>
          <cell r="AQ37">
            <v>0</v>
          </cell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>
            <v>0</v>
          </cell>
          <cell r="AQ38">
            <v>0</v>
          </cell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>
            <v>0</v>
          </cell>
          <cell r="AQ39">
            <v>0</v>
          </cell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>
            <v>0</v>
          </cell>
          <cell r="AQ40">
            <v>0</v>
          </cell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>
            <v>0</v>
          </cell>
          <cell r="AQ41">
            <v>0</v>
          </cell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>
            <v>0</v>
          </cell>
          <cell r="AQ42">
            <v>0</v>
          </cell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>
            <v>0</v>
          </cell>
          <cell r="AQ43">
            <v>0</v>
          </cell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>
            <v>0</v>
          </cell>
          <cell r="AQ44">
            <v>0</v>
          </cell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>
            <v>0</v>
          </cell>
          <cell r="AQ45">
            <v>0</v>
          </cell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>
            <v>0</v>
          </cell>
          <cell r="AQ46">
            <v>0</v>
          </cell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>
            <v>0</v>
          </cell>
          <cell r="AQ47">
            <v>0</v>
          </cell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>
            <v>0</v>
          </cell>
          <cell r="AQ48">
            <v>0</v>
          </cell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>
            <v>0</v>
          </cell>
          <cell r="AQ49">
            <v>0</v>
          </cell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>
            <v>0</v>
          </cell>
          <cell r="AQ50">
            <v>0</v>
          </cell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>
            <v>0</v>
          </cell>
          <cell r="AQ51">
            <v>0</v>
          </cell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>
            <v>0</v>
          </cell>
          <cell r="AQ52">
            <v>0</v>
          </cell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>
            <v>0</v>
          </cell>
          <cell r="AQ53">
            <v>0</v>
          </cell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>
            <v>0</v>
          </cell>
          <cell r="AQ54">
            <v>0</v>
          </cell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>
            <v>0</v>
          </cell>
          <cell r="AQ55">
            <v>0</v>
          </cell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>
            <v>0</v>
          </cell>
          <cell r="AQ56">
            <v>0</v>
          </cell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>
            <v>0</v>
          </cell>
          <cell r="AQ57">
            <v>0</v>
          </cell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>
            <v>0</v>
          </cell>
          <cell r="AQ58">
            <v>0</v>
          </cell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>
            <v>0</v>
          </cell>
          <cell r="AQ59">
            <v>0</v>
          </cell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>
            <v>0</v>
          </cell>
          <cell r="AQ60">
            <v>0</v>
          </cell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>
            <v>0</v>
          </cell>
          <cell r="AQ61">
            <v>0</v>
          </cell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>
            <v>0</v>
          </cell>
          <cell r="AQ62">
            <v>0</v>
          </cell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>
            <v>0</v>
          </cell>
          <cell r="AQ63">
            <v>0</v>
          </cell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>
            <v>0</v>
          </cell>
          <cell r="AQ64">
            <v>0</v>
          </cell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>
            <v>0</v>
          </cell>
          <cell r="AQ65">
            <v>0</v>
          </cell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>
            <v>0</v>
          </cell>
          <cell r="AQ66">
            <v>0</v>
          </cell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>
            <v>0</v>
          </cell>
          <cell r="AQ67">
            <v>0</v>
          </cell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>
            <v>0</v>
          </cell>
          <cell r="AQ68">
            <v>0</v>
          </cell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Q69">
            <v>0</v>
          </cell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>
            <v>0</v>
          </cell>
          <cell r="AQ70">
            <v>0</v>
          </cell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>
            <v>0</v>
          </cell>
          <cell r="AQ71">
            <v>0</v>
          </cell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>
            <v>0</v>
          </cell>
          <cell r="AQ72">
            <v>0</v>
          </cell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>
            <v>0</v>
          </cell>
          <cell r="AQ73">
            <v>0</v>
          </cell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>
            <v>0</v>
          </cell>
          <cell r="AQ74">
            <v>0</v>
          </cell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>
            <v>0</v>
          </cell>
          <cell r="AQ75">
            <v>0</v>
          </cell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>
            <v>0</v>
          </cell>
          <cell r="AQ76">
            <v>0</v>
          </cell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>
            <v>0</v>
          </cell>
          <cell r="AQ77">
            <v>0</v>
          </cell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>
            <v>0</v>
          </cell>
          <cell r="AQ78">
            <v>0</v>
          </cell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>
            <v>0</v>
          </cell>
          <cell r="AQ79">
            <v>0</v>
          </cell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>
            <v>0</v>
          </cell>
          <cell r="AQ80">
            <v>0</v>
          </cell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>
            <v>0</v>
          </cell>
          <cell r="AQ81">
            <v>0</v>
          </cell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>
            <v>0</v>
          </cell>
          <cell r="AQ82">
            <v>0</v>
          </cell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>
            <v>0</v>
          </cell>
          <cell r="AQ83">
            <v>0</v>
          </cell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>
            <v>0</v>
          </cell>
          <cell r="AQ84">
            <v>0</v>
          </cell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>
            <v>0</v>
          </cell>
          <cell r="AQ85">
            <v>0</v>
          </cell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>
            <v>0</v>
          </cell>
          <cell r="AQ86">
            <v>0</v>
          </cell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>
            <v>0</v>
          </cell>
          <cell r="AQ87">
            <v>0</v>
          </cell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>
            <v>0</v>
          </cell>
          <cell r="AQ88">
            <v>0</v>
          </cell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>
            <v>0</v>
          </cell>
          <cell r="AQ89">
            <v>0</v>
          </cell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>
            <v>0</v>
          </cell>
          <cell r="AQ90">
            <v>0</v>
          </cell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>
            <v>0</v>
          </cell>
          <cell r="AQ91">
            <v>0</v>
          </cell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>
            <v>0</v>
          </cell>
          <cell r="AQ92">
            <v>0</v>
          </cell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>
            <v>0</v>
          </cell>
          <cell r="AQ93">
            <v>0</v>
          </cell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>
            <v>0</v>
          </cell>
          <cell r="AQ94">
            <v>0</v>
          </cell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>
            <v>0</v>
          </cell>
          <cell r="AQ95">
            <v>0</v>
          </cell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>
            <v>0</v>
          </cell>
          <cell r="AQ96">
            <v>0</v>
          </cell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>
            <v>0</v>
          </cell>
          <cell r="AQ97">
            <v>0</v>
          </cell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>
            <v>0</v>
          </cell>
          <cell r="AQ98">
            <v>0</v>
          </cell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>
            <v>0</v>
          </cell>
          <cell r="AQ99">
            <v>0</v>
          </cell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>
            <v>0</v>
          </cell>
          <cell r="AQ100">
            <v>0</v>
          </cell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>
            <v>0</v>
          </cell>
          <cell r="AQ101">
            <v>0</v>
          </cell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>
            <v>0</v>
          </cell>
          <cell r="AQ102">
            <v>0</v>
          </cell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>
            <v>0</v>
          </cell>
          <cell r="AQ103">
            <v>0</v>
          </cell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>
            <v>0</v>
          </cell>
          <cell r="AQ104">
            <v>0</v>
          </cell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>
            <v>0</v>
          </cell>
          <cell r="AQ105">
            <v>0</v>
          </cell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>
            <v>0</v>
          </cell>
          <cell r="AQ106">
            <v>0</v>
          </cell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>
            <v>0</v>
          </cell>
          <cell r="AQ107">
            <v>0</v>
          </cell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>
            <v>0</v>
          </cell>
          <cell r="AQ108">
            <v>0</v>
          </cell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>
            <v>0</v>
          </cell>
          <cell r="AQ109">
            <v>0</v>
          </cell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>
            <v>0</v>
          </cell>
          <cell r="AQ110">
            <v>0</v>
          </cell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>
            <v>0</v>
          </cell>
          <cell r="AQ111">
            <v>0</v>
          </cell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>
            <v>0</v>
          </cell>
          <cell r="AQ112">
            <v>0</v>
          </cell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>
            <v>0</v>
          </cell>
          <cell r="AQ113">
            <v>0</v>
          </cell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>
            <v>0</v>
          </cell>
          <cell r="AQ114">
            <v>0</v>
          </cell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>
            <v>0</v>
          </cell>
          <cell r="AQ115">
            <v>0</v>
          </cell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>
            <v>0</v>
          </cell>
          <cell r="AQ116">
            <v>0</v>
          </cell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>
            <v>0</v>
          </cell>
          <cell r="AQ117">
            <v>0</v>
          </cell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>
            <v>0</v>
          </cell>
          <cell r="AQ118">
            <v>0</v>
          </cell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>
            <v>0</v>
          </cell>
          <cell r="AQ119">
            <v>0</v>
          </cell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>
            <v>0</v>
          </cell>
          <cell r="AQ120">
            <v>0</v>
          </cell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>
            <v>0</v>
          </cell>
          <cell r="AQ121">
            <v>0</v>
          </cell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>
            <v>0</v>
          </cell>
          <cell r="AQ122">
            <v>0</v>
          </cell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>
            <v>0</v>
          </cell>
          <cell r="AQ123">
            <v>0</v>
          </cell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>
            <v>0</v>
          </cell>
          <cell r="AQ124">
            <v>0</v>
          </cell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>
            <v>0</v>
          </cell>
          <cell r="AQ125">
            <v>0</v>
          </cell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>
            <v>0</v>
          </cell>
          <cell r="AQ126">
            <v>0</v>
          </cell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>
            <v>0</v>
          </cell>
          <cell r="AQ127">
            <v>0</v>
          </cell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>
            <v>0</v>
          </cell>
          <cell r="AQ128">
            <v>0</v>
          </cell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>
            <v>0</v>
          </cell>
          <cell r="AQ129">
            <v>0</v>
          </cell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>
            <v>0</v>
          </cell>
          <cell r="AQ130">
            <v>0</v>
          </cell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>
            <v>0</v>
          </cell>
          <cell r="AQ131">
            <v>0</v>
          </cell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>
            <v>0</v>
          </cell>
          <cell r="AQ132">
            <v>0</v>
          </cell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>
            <v>0</v>
          </cell>
          <cell r="AQ133">
            <v>0</v>
          </cell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>
            <v>0</v>
          </cell>
          <cell r="AQ134">
            <v>0</v>
          </cell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>
            <v>0</v>
          </cell>
          <cell r="AQ135">
            <v>0</v>
          </cell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>
            <v>0</v>
          </cell>
          <cell r="AQ136">
            <v>0</v>
          </cell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>
            <v>0</v>
          </cell>
          <cell r="AQ137">
            <v>0</v>
          </cell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>
            <v>0</v>
          </cell>
          <cell r="AQ138">
            <v>0</v>
          </cell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>
            <v>0</v>
          </cell>
          <cell r="AQ139">
            <v>0</v>
          </cell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>
            <v>0</v>
          </cell>
          <cell r="AQ140">
            <v>0</v>
          </cell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>
            <v>0</v>
          </cell>
          <cell r="AQ141">
            <v>0</v>
          </cell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>
            <v>0</v>
          </cell>
          <cell r="AQ142">
            <v>0</v>
          </cell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>
            <v>0</v>
          </cell>
          <cell r="AQ143">
            <v>0</v>
          </cell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>
            <v>0</v>
          </cell>
          <cell r="AQ144">
            <v>0</v>
          </cell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>
            <v>0</v>
          </cell>
          <cell r="AQ146">
            <v>0</v>
          </cell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>
            <v>0</v>
          </cell>
          <cell r="AQ147">
            <v>0</v>
          </cell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>
            <v>0</v>
          </cell>
          <cell r="AQ148">
            <v>0</v>
          </cell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>
            <v>0</v>
          </cell>
          <cell r="AQ149">
            <v>0</v>
          </cell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>
            <v>0</v>
          </cell>
          <cell r="AQ150">
            <v>0</v>
          </cell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>
            <v>0</v>
          </cell>
          <cell r="AQ151">
            <v>0</v>
          </cell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>
            <v>0</v>
          </cell>
          <cell r="AQ152">
            <v>0</v>
          </cell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>
            <v>0</v>
          </cell>
          <cell r="AQ153">
            <v>0</v>
          </cell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>
            <v>0</v>
          </cell>
          <cell r="AQ154">
            <v>0</v>
          </cell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>
            <v>0</v>
          </cell>
          <cell r="AQ155">
            <v>0</v>
          </cell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>
            <v>0</v>
          </cell>
          <cell r="AQ156">
            <v>0</v>
          </cell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>
            <v>0</v>
          </cell>
          <cell r="AQ157">
            <v>0</v>
          </cell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>
            <v>0</v>
          </cell>
          <cell r="AQ158">
            <v>0</v>
          </cell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>
            <v>0</v>
          </cell>
          <cell r="AQ159">
            <v>0</v>
          </cell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>
            <v>0</v>
          </cell>
          <cell r="AQ160">
            <v>0</v>
          </cell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>
            <v>0</v>
          </cell>
          <cell r="AQ161">
            <v>0</v>
          </cell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>
            <v>0</v>
          </cell>
          <cell r="AQ162">
            <v>0</v>
          </cell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>
            <v>0</v>
          </cell>
          <cell r="AQ163">
            <v>0</v>
          </cell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>
            <v>0</v>
          </cell>
          <cell r="AQ164">
            <v>0</v>
          </cell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>
            <v>0</v>
          </cell>
          <cell r="AQ165">
            <v>0</v>
          </cell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>
            <v>0</v>
          </cell>
          <cell r="AQ166">
            <v>0</v>
          </cell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>
            <v>0</v>
          </cell>
          <cell r="AQ167">
            <v>0</v>
          </cell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>
            <v>0</v>
          </cell>
          <cell r="AQ168">
            <v>0</v>
          </cell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>
            <v>0</v>
          </cell>
          <cell r="AQ169">
            <v>0</v>
          </cell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>
            <v>0</v>
          </cell>
          <cell r="AQ170">
            <v>0</v>
          </cell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>
            <v>0</v>
          </cell>
          <cell r="AQ171">
            <v>0</v>
          </cell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>
            <v>0</v>
          </cell>
          <cell r="AQ172">
            <v>0</v>
          </cell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>
            <v>0</v>
          </cell>
          <cell r="AQ173">
            <v>0</v>
          </cell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>
            <v>0</v>
          </cell>
          <cell r="AQ174">
            <v>0</v>
          </cell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>
            <v>0</v>
          </cell>
          <cell r="AQ175">
            <v>0</v>
          </cell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>
            <v>0</v>
          </cell>
          <cell r="AQ176">
            <v>0</v>
          </cell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>
            <v>0</v>
          </cell>
          <cell r="AQ177">
            <v>0</v>
          </cell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>
            <v>0</v>
          </cell>
          <cell r="AQ178">
            <v>0</v>
          </cell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>
            <v>0</v>
          </cell>
          <cell r="AQ179">
            <v>0</v>
          </cell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>
            <v>0</v>
          </cell>
          <cell r="AQ180">
            <v>0</v>
          </cell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>
            <v>0</v>
          </cell>
          <cell r="AQ181">
            <v>0</v>
          </cell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>
            <v>0</v>
          </cell>
          <cell r="AQ182">
            <v>0</v>
          </cell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>
            <v>0</v>
          </cell>
          <cell r="AQ183">
            <v>0</v>
          </cell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>
            <v>0</v>
          </cell>
          <cell r="AQ184">
            <v>0</v>
          </cell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>
            <v>0</v>
          </cell>
          <cell r="AQ185">
            <v>0</v>
          </cell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>
            <v>0</v>
          </cell>
          <cell r="AQ186">
            <v>0</v>
          </cell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>
            <v>0</v>
          </cell>
          <cell r="AQ187">
            <v>0</v>
          </cell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>
            <v>0</v>
          </cell>
          <cell r="AQ188">
            <v>0</v>
          </cell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>
            <v>0</v>
          </cell>
          <cell r="AQ189">
            <v>0</v>
          </cell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>
            <v>0</v>
          </cell>
          <cell r="AQ190">
            <v>0</v>
          </cell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>
            <v>0</v>
          </cell>
          <cell r="AQ191">
            <v>0</v>
          </cell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>
            <v>0</v>
          </cell>
          <cell r="AQ192">
            <v>0</v>
          </cell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>
            <v>0</v>
          </cell>
          <cell r="AQ193">
            <v>0</v>
          </cell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>
            <v>0</v>
          </cell>
          <cell r="AQ194">
            <v>0</v>
          </cell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>
            <v>0</v>
          </cell>
          <cell r="AQ195">
            <v>0</v>
          </cell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>
            <v>0</v>
          </cell>
          <cell r="AQ196">
            <v>0</v>
          </cell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>
            <v>0</v>
          </cell>
          <cell r="AQ197">
            <v>0</v>
          </cell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>
            <v>0</v>
          </cell>
          <cell r="AQ198">
            <v>0</v>
          </cell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>
            <v>0</v>
          </cell>
          <cell r="AQ199">
            <v>0</v>
          </cell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>
            <v>0</v>
          </cell>
          <cell r="AQ200">
            <v>0</v>
          </cell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>
            <v>0</v>
          </cell>
          <cell r="AQ201">
            <v>0</v>
          </cell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>
            <v>0</v>
          </cell>
          <cell r="AQ202">
            <v>0</v>
          </cell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>
            <v>0</v>
          </cell>
          <cell r="AQ203">
            <v>0</v>
          </cell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>
            <v>0</v>
          </cell>
          <cell r="AQ204">
            <v>0</v>
          </cell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>
            <v>0</v>
          </cell>
          <cell r="AQ205">
            <v>0</v>
          </cell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>
            <v>0</v>
          </cell>
          <cell r="AQ206">
            <v>0</v>
          </cell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>
            <v>0</v>
          </cell>
          <cell r="AQ207">
            <v>0</v>
          </cell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>
            <v>0</v>
          </cell>
          <cell r="AQ208">
            <v>0</v>
          </cell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>
            <v>0</v>
          </cell>
          <cell r="AQ209">
            <v>0</v>
          </cell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>
            <v>0</v>
          </cell>
          <cell r="AQ210">
            <v>0</v>
          </cell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>
            <v>0</v>
          </cell>
          <cell r="AQ211">
            <v>0</v>
          </cell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>
            <v>0</v>
          </cell>
          <cell r="AQ212">
            <v>0</v>
          </cell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>
            <v>0</v>
          </cell>
          <cell r="AQ213">
            <v>0</v>
          </cell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>
            <v>0</v>
          </cell>
          <cell r="AQ214">
            <v>0</v>
          </cell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>
            <v>0</v>
          </cell>
          <cell r="AQ215">
            <v>0</v>
          </cell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>
            <v>0</v>
          </cell>
          <cell r="AQ216">
            <v>0</v>
          </cell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>
            <v>0</v>
          </cell>
          <cell r="AQ217">
            <v>0</v>
          </cell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>
            <v>0</v>
          </cell>
          <cell r="AQ218">
            <v>0</v>
          </cell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>
            <v>0</v>
          </cell>
          <cell r="AQ219">
            <v>0</v>
          </cell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>
            <v>0</v>
          </cell>
          <cell r="AQ220">
            <v>0</v>
          </cell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>
            <v>0</v>
          </cell>
          <cell r="AQ221">
            <v>0</v>
          </cell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>
            <v>0</v>
          </cell>
          <cell r="AQ222">
            <v>0</v>
          </cell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>
            <v>0</v>
          </cell>
          <cell r="AQ223">
            <v>0</v>
          </cell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>
            <v>0</v>
          </cell>
          <cell r="AQ224">
            <v>0</v>
          </cell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>
            <v>0</v>
          </cell>
          <cell r="AQ225">
            <v>0</v>
          </cell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>
            <v>0</v>
          </cell>
          <cell r="AQ226">
            <v>0</v>
          </cell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>
            <v>0</v>
          </cell>
          <cell r="AQ227">
            <v>0</v>
          </cell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>
            <v>0</v>
          </cell>
          <cell r="AQ228">
            <v>0</v>
          </cell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>
            <v>0</v>
          </cell>
          <cell r="AQ229">
            <v>0</v>
          </cell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>
            <v>0</v>
          </cell>
          <cell r="AQ230">
            <v>0</v>
          </cell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>
            <v>0</v>
          </cell>
          <cell r="AQ231">
            <v>0</v>
          </cell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>
            <v>0</v>
          </cell>
          <cell r="AQ232">
            <v>0</v>
          </cell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>
            <v>0</v>
          </cell>
          <cell r="AQ233">
            <v>0</v>
          </cell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>
            <v>0</v>
          </cell>
          <cell r="AQ234">
            <v>0</v>
          </cell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>
            <v>0</v>
          </cell>
          <cell r="AQ235">
            <v>0</v>
          </cell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>
            <v>0</v>
          </cell>
          <cell r="AQ236">
            <v>0</v>
          </cell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>
            <v>0</v>
          </cell>
          <cell r="AQ237">
            <v>0</v>
          </cell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>
            <v>0</v>
          </cell>
          <cell r="AQ238">
            <v>0</v>
          </cell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>
            <v>0</v>
          </cell>
          <cell r="AQ239">
            <v>0</v>
          </cell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>
            <v>0</v>
          </cell>
          <cell r="AQ240">
            <v>0</v>
          </cell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>
            <v>0</v>
          </cell>
          <cell r="AQ241">
            <v>0</v>
          </cell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>
            <v>0</v>
          </cell>
          <cell r="AQ242">
            <v>0</v>
          </cell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>
            <v>0</v>
          </cell>
          <cell r="AQ243">
            <v>0</v>
          </cell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>
            <v>0</v>
          </cell>
          <cell r="AQ244">
            <v>0</v>
          </cell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>
            <v>0</v>
          </cell>
          <cell r="AQ245">
            <v>0</v>
          </cell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>
            <v>0</v>
          </cell>
          <cell r="AQ246">
            <v>0</v>
          </cell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>
            <v>0</v>
          </cell>
          <cell r="AQ247">
            <v>0</v>
          </cell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>
            <v>0</v>
          </cell>
          <cell r="AQ248">
            <v>0</v>
          </cell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>
            <v>0</v>
          </cell>
          <cell r="AQ249">
            <v>0</v>
          </cell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>
            <v>0</v>
          </cell>
          <cell r="AQ250">
            <v>0</v>
          </cell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>
            <v>0</v>
          </cell>
          <cell r="AQ251">
            <v>0</v>
          </cell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>
            <v>0</v>
          </cell>
          <cell r="AQ252">
            <v>0</v>
          </cell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>
            <v>0</v>
          </cell>
          <cell r="AQ253">
            <v>0</v>
          </cell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>
            <v>0</v>
          </cell>
          <cell r="AQ254">
            <v>0</v>
          </cell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>
            <v>0</v>
          </cell>
          <cell r="AQ255">
            <v>0</v>
          </cell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>
            <v>0</v>
          </cell>
          <cell r="AQ256">
            <v>0</v>
          </cell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>
            <v>0</v>
          </cell>
          <cell r="AQ257">
            <v>0</v>
          </cell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>
            <v>0</v>
          </cell>
          <cell r="AQ258">
            <v>0</v>
          </cell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>
            <v>0</v>
          </cell>
          <cell r="AQ259">
            <v>0</v>
          </cell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>
            <v>0</v>
          </cell>
          <cell r="AQ260">
            <v>0</v>
          </cell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>
            <v>0</v>
          </cell>
          <cell r="AQ261">
            <v>0</v>
          </cell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>
            <v>0</v>
          </cell>
          <cell r="AQ262">
            <v>0</v>
          </cell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>
            <v>0</v>
          </cell>
          <cell r="AQ263">
            <v>0</v>
          </cell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>
            <v>0</v>
          </cell>
          <cell r="AQ264">
            <v>0</v>
          </cell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>
            <v>0</v>
          </cell>
          <cell r="AQ265">
            <v>0</v>
          </cell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>
            <v>0</v>
          </cell>
          <cell r="AQ266">
            <v>0</v>
          </cell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>
            <v>0</v>
          </cell>
          <cell r="AQ267">
            <v>0</v>
          </cell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>
            <v>0</v>
          </cell>
          <cell r="AQ268">
            <v>0</v>
          </cell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>
            <v>0</v>
          </cell>
          <cell r="AQ269">
            <v>0</v>
          </cell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>
            <v>0</v>
          </cell>
          <cell r="AQ270">
            <v>0</v>
          </cell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>
            <v>0</v>
          </cell>
          <cell r="AQ271">
            <v>0</v>
          </cell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>
            <v>0</v>
          </cell>
          <cell r="AQ272">
            <v>0</v>
          </cell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>
            <v>0</v>
          </cell>
          <cell r="AQ273">
            <v>0</v>
          </cell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>
            <v>0</v>
          </cell>
          <cell r="AQ274">
            <v>0</v>
          </cell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>
            <v>0</v>
          </cell>
          <cell r="AQ275">
            <v>0</v>
          </cell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>
            <v>0</v>
          </cell>
          <cell r="AQ276">
            <v>0</v>
          </cell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>
            <v>0</v>
          </cell>
          <cell r="AQ277">
            <v>0</v>
          </cell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>
            <v>0</v>
          </cell>
          <cell r="AQ278">
            <v>0</v>
          </cell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>
            <v>0</v>
          </cell>
          <cell r="AQ279">
            <v>0</v>
          </cell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>
            <v>0</v>
          </cell>
          <cell r="AQ280">
            <v>0</v>
          </cell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>
            <v>0</v>
          </cell>
          <cell r="AQ281">
            <v>0</v>
          </cell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>
            <v>0</v>
          </cell>
          <cell r="AQ282">
            <v>0</v>
          </cell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>
            <v>0</v>
          </cell>
          <cell r="AQ283">
            <v>0</v>
          </cell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>
            <v>0</v>
          </cell>
          <cell r="AQ284">
            <v>0</v>
          </cell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>
            <v>0</v>
          </cell>
          <cell r="AQ285">
            <v>0</v>
          </cell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>
            <v>0</v>
          </cell>
          <cell r="AQ286">
            <v>0</v>
          </cell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>
            <v>0</v>
          </cell>
          <cell r="AQ287">
            <v>0</v>
          </cell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>
            <v>0</v>
          </cell>
          <cell r="AQ288">
            <v>0</v>
          </cell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>
            <v>0</v>
          </cell>
          <cell r="AQ289">
            <v>0</v>
          </cell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>
            <v>0</v>
          </cell>
          <cell r="AQ290">
            <v>0</v>
          </cell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>
            <v>0</v>
          </cell>
          <cell r="AQ291">
            <v>0</v>
          </cell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>
            <v>0</v>
          </cell>
          <cell r="AQ292">
            <v>0</v>
          </cell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>
            <v>0</v>
          </cell>
          <cell r="AQ293">
            <v>0</v>
          </cell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>
            <v>0</v>
          </cell>
          <cell r="AQ294">
            <v>0</v>
          </cell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>
            <v>0</v>
          </cell>
          <cell r="AQ295">
            <v>0</v>
          </cell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>
            <v>0</v>
          </cell>
          <cell r="AQ296">
            <v>0</v>
          </cell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>
            <v>0</v>
          </cell>
          <cell r="AQ297">
            <v>0</v>
          </cell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>
            <v>0</v>
          </cell>
          <cell r="AQ298">
            <v>0</v>
          </cell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>
            <v>0</v>
          </cell>
          <cell r="AQ299">
            <v>0</v>
          </cell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>
            <v>0</v>
          </cell>
          <cell r="AQ300">
            <v>0</v>
          </cell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>
            <v>0</v>
          </cell>
          <cell r="AQ301">
            <v>0</v>
          </cell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>
            <v>0</v>
          </cell>
          <cell r="AQ302">
            <v>0</v>
          </cell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>
            <v>0</v>
          </cell>
          <cell r="AQ303">
            <v>0</v>
          </cell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>
            <v>0</v>
          </cell>
          <cell r="AQ304">
            <v>0</v>
          </cell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>
            <v>0</v>
          </cell>
          <cell r="AQ305">
            <v>0</v>
          </cell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>
            <v>0</v>
          </cell>
          <cell r="AQ306">
            <v>0</v>
          </cell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>
            <v>0</v>
          </cell>
          <cell r="AQ307">
            <v>0</v>
          </cell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>
            <v>0</v>
          </cell>
          <cell r="AQ308">
            <v>0</v>
          </cell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>
            <v>0</v>
          </cell>
          <cell r="AQ309">
            <v>0</v>
          </cell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>
            <v>0</v>
          </cell>
          <cell r="AQ310">
            <v>0</v>
          </cell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>
            <v>0</v>
          </cell>
          <cell r="AQ311">
            <v>0</v>
          </cell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>
            <v>0</v>
          </cell>
          <cell r="AQ312">
            <v>0</v>
          </cell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>
            <v>0</v>
          </cell>
          <cell r="AQ313">
            <v>0</v>
          </cell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>
            <v>0</v>
          </cell>
          <cell r="AQ314">
            <v>0</v>
          </cell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  <cell r="AQ315">
            <v>0</v>
          </cell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  <cell r="AQ316">
            <v>0</v>
          </cell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  <cell r="AQ317">
            <v>0</v>
          </cell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Q318">
            <v>0</v>
          </cell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  <cell r="AQ319">
            <v>0</v>
          </cell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>
            <v>0</v>
          </cell>
          <cell r="AQ320">
            <v>0</v>
          </cell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  <cell r="AQ321">
            <v>0</v>
          </cell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Q324">
            <v>0</v>
          </cell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Q326">
            <v>0</v>
          </cell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Q328">
            <v>0</v>
          </cell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  <cell r="AQ329">
            <v>0</v>
          </cell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Q330">
            <v>0</v>
          </cell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  <cell r="AQ331">
            <v>0</v>
          </cell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  <cell r="AQ332">
            <v>0</v>
          </cell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  <cell r="AQ333">
            <v>0</v>
          </cell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  <cell r="AQ340">
            <v>0</v>
          </cell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>
            <v>0</v>
          </cell>
          <cell r="AQ341">
            <v>0</v>
          </cell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>
            <v>0</v>
          </cell>
          <cell r="AQ342">
            <v>0</v>
          </cell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>
            <v>0</v>
          </cell>
          <cell r="AQ343">
            <v>0</v>
          </cell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>
            <v>0</v>
          </cell>
          <cell r="AQ344">
            <v>0</v>
          </cell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>
            <v>0</v>
          </cell>
          <cell r="AQ345">
            <v>0</v>
          </cell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>
            <v>0</v>
          </cell>
          <cell r="AQ346">
            <v>0</v>
          </cell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>
            <v>0</v>
          </cell>
          <cell r="AQ347">
            <v>0</v>
          </cell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>
            <v>0</v>
          </cell>
          <cell r="AQ348">
            <v>0</v>
          </cell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>
            <v>0</v>
          </cell>
          <cell r="AQ349">
            <v>0</v>
          </cell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>
            <v>0</v>
          </cell>
          <cell r="AQ350">
            <v>0</v>
          </cell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>
            <v>0</v>
          </cell>
          <cell r="AQ351">
            <v>0</v>
          </cell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>
            <v>0</v>
          </cell>
          <cell r="AQ352">
            <v>0</v>
          </cell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>
            <v>0</v>
          </cell>
          <cell r="AQ353">
            <v>0</v>
          </cell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>
            <v>0</v>
          </cell>
          <cell r="AQ354">
            <v>0</v>
          </cell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>
            <v>0</v>
          </cell>
          <cell r="AQ355">
            <v>0</v>
          </cell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>
            <v>0</v>
          </cell>
          <cell r="AQ356">
            <v>0</v>
          </cell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>
            <v>0</v>
          </cell>
          <cell r="AQ357">
            <v>0</v>
          </cell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>
            <v>0</v>
          </cell>
          <cell r="AQ358">
            <v>0</v>
          </cell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>
            <v>0</v>
          </cell>
          <cell r="AQ359">
            <v>0</v>
          </cell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>
            <v>0</v>
          </cell>
          <cell r="AQ363">
            <v>0</v>
          </cell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>
            <v>0</v>
          </cell>
          <cell r="AQ364">
            <v>0</v>
          </cell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>
            <v>0</v>
          </cell>
          <cell r="AQ365">
            <v>0</v>
          </cell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>
            <v>0</v>
          </cell>
          <cell r="AQ366">
            <v>0</v>
          </cell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>
            <v>0</v>
          </cell>
          <cell r="AQ367">
            <v>0</v>
          </cell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>
            <v>0</v>
          </cell>
          <cell r="AQ368">
            <v>0</v>
          </cell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>
            <v>0</v>
          </cell>
          <cell r="AQ369">
            <v>0</v>
          </cell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>
            <v>0</v>
          </cell>
          <cell r="AQ370">
            <v>0</v>
          </cell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>
            <v>0</v>
          </cell>
          <cell r="AQ371">
            <v>0</v>
          </cell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>
            <v>0</v>
          </cell>
          <cell r="AQ372">
            <v>0</v>
          </cell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>
            <v>0</v>
          </cell>
          <cell r="AQ373">
            <v>0</v>
          </cell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>
            <v>0</v>
          </cell>
          <cell r="AQ374">
            <v>0</v>
          </cell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>
            <v>0</v>
          </cell>
          <cell r="AQ375">
            <v>0</v>
          </cell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>
            <v>0</v>
          </cell>
          <cell r="AQ376">
            <v>0</v>
          </cell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>
            <v>0</v>
          </cell>
          <cell r="AQ377">
            <v>0</v>
          </cell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>
            <v>0</v>
          </cell>
          <cell r="AQ378">
            <v>0</v>
          </cell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>
            <v>0</v>
          </cell>
          <cell r="AQ379">
            <v>0</v>
          </cell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>
            <v>0</v>
          </cell>
          <cell r="AQ380">
            <v>0</v>
          </cell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>
            <v>0</v>
          </cell>
          <cell r="AQ381">
            <v>0</v>
          </cell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>
            <v>0</v>
          </cell>
          <cell r="AQ382">
            <v>0</v>
          </cell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>
            <v>0</v>
          </cell>
          <cell r="AQ383">
            <v>0</v>
          </cell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>
            <v>0</v>
          </cell>
          <cell r="AQ384">
            <v>0</v>
          </cell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>
            <v>0</v>
          </cell>
          <cell r="AQ385">
            <v>0</v>
          </cell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>
            <v>0</v>
          </cell>
          <cell r="AQ386">
            <v>0</v>
          </cell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>
            <v>0</v>
          </cell>
          <cell r="AQ387">
            <v>0</v>
          </cell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>
            <v>0</v>
          </cell>
          <cell r="AQ388">
            <v>0</v>
          </cell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>
            <v>0</v>
          </cell>
          <cell r="AQ389">
            <v>0</v>
          </cell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>
            <v>0</v>
          </cell>
          <cell r="AQ390">
            <v>0</v>
          </cell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>
            <v>0</v>
          </cell>
          <cell r="AQ391">
            <v>0</v>
          </cell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>
            <v>0</v>
          </cell>
          <cell r="AQ392">
            <v>0</v>
          </cell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>
            <v>0</v>
          </cell>
          <cell r="AQ393">
            <v>0</v>
          </cell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>
            <v>0</v>
          </cell>
          <cell r="AQ394">
            <v>0</v>
          </cell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>
            <v>0</v>
          </cell>
          <cell r="AQ395">
            <v>0</v>
          </cell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>
            <v>0</v>
          </cell>
          <cell r="AQ396">
            <v>0</v>
          </cell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>
            <v>0</v>
          </cell>
          <cell r="AQ397">
            <v>0</v>
          </cell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>
            <v>0</v>
          </cell>
          <cell r="AQ398">
            <v>0</v>
          </cell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>
            <v>0</v>
          </cell>
          <cell r="AQ399">
            <v>0</v>
          </cell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>
            <v>0</v>
          </cell>
          <cell r="AQ400">
            <v>0</v>
          </cell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>
            <v>0</v>
          </cell>
          <cell r="AQ401">
            <v>0</v>
          </cell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>
            <v>0</v>
          </cell>
          <cell r="AQ402">
            <v>0</v>
          </cell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>
            <v>0</v>
          </cell>
          <cell r="AQ403">
            <v>0</v>
          </cell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>
            <v>0</v>
          </cell>
          <cell r="AQ404">
            <v>0</v>
          </cell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>
            <v>0</v>
          </cell>
          <cell r="AQ405">
            <v>0</v>
          </cell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>
            <v>0</v>
          </cell>
          <cell r="AQ406">
            <v>0</v>
          </cell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>
            <v>0</v>
          </cell>
          <cell r="AQ407">
            <v>0</v>
          </cell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>
            <v>0</v>
          </cell>
          <cell r="AQ408">
            <v>0</v>
          </cell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>
            <v>0</v>
          </cell>
          <cell r="AQ409">
            <v>0</v>
          </cell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>
            <v>0</v>
          </cell>
          <cell r="AQ410">
            <v>0</v>
          </cell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>
            <v>0</v>
          </cell>
          <cell r="AQ411">
            <v>0</v>
          </cell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>
            <v>0</v>
          </cell>
          <cell r="AQ412">
            <v>0</v>
          </cell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>
            <v>0</v>
          </cell>
          <cell r="AQ413">
            <v>0</v>
          </cell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>
            <v>0</v>
          </cell>
          <cell r="AQ414">
            <v>0</v>
          </cell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>
            <v>0</v>
          </cell>
          <cell r="AQ415">
            <v>0</v>
          </cell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>
            <v>0</v>
          </cell>
          <cell r="AQ416">
            <v>0</v>
          </cell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>
            <v>0</v>
          </cell>
          <cell r="AQ417">
            <v>0</v>
          </cell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>
            <v>0</v>
          </cell>
          <cell r="AQ418">
            <v>0</v>
          </cell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>
            <v>0</v>
          </cell>
          <cell r="AQ419">
            <v>0</v>
          </cell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>
            <v>0</v>
          </cell>
          <cell r="AQ420">
            <v>0</v>
          </cell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Q421">
            <v>0</v>
          </cell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Q422">
            <v>0</v>
          </cell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>
            <v>0</v>
          </cell>
          <cell r="AQ423">
            <v>0</v>
          </cell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>
            <v>0</v>
          </cell>
          <cell r="AQ424">
            <v>0</v>
          </cell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>
            <v>0</v>
          </cell>
          <cell r="AQ425">
            <v>0</v>
          </cell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Q427">
            <v>0</v>
          </cell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Q428">
            <v>0</v>
          </cell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Q429">
            <v>0</v>
          </cell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Q431">
            <v>0</v>
          </cell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Q432">
            <v>0</v>
          </cell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Q433">
            <v>0</v>
          </cell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Q434">
            <v>0</v>
          </cell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Q436">
            <v>0</v>
          </cell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Q437">
            <v>0</v>
          </cell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>
            <v>0</v>
          </cell>
          <cell r="AQ439">
            <v>0</v>
          </cell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>
            <v>0</v>
          </cell>
          <cell r="AQ440">
            <v>0</v>
          </cell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Q442">
            <v>0</v>
          </cell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Q443">
            <v>0</v>
          </cell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Q444">
            <v>0</v>
          </cell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>
            <v>0</v>
          </cell>
          <cell r="AQ445">
            <v>0</v>
          </cell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>
            <v>0</v>
          </cell>
          <cell r="AQ447">
            <v>0</v>
          </cell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Q448">
            <v>0</v>
          </cell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Q449">
            <v>0</v>
          </cell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>
            <v>0</v>
          </cell>
          <cell r="AQ450">
            <v>0</v>
          </cell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Q451">
            <v>0</v>
          </cell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Q452">
            <v>0</v>
          </cell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>
            <v>0</v>
          </cell>
          <cell r="AQ454">
            <v>0</v>
          </cell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  <cell r="AQ455">
            <v>0</v>
          </cell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>
            <v>0</v>
          </cell>
          <cell r="AQ456">
            <v>0</v>
          </cell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  <cell r="AQ457">
            <v>0</v>
          </cell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  <cell r="AQ458">
            <v>0</v>
          </cell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  <cell r="AQ459">
            <v>0</v>
          </cell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  <cell r="AQ460">
            <v>0</v>
          </cell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>
            <v>0</v>
          </cell>
          <cell r="AQ461">
            <v>0</v>
          </cell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  <cell r="AQ463">
            <v>0</v>
          </cell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0</v>
          </cell>
          <cell r="AQ464">
            <v>0</v>
          </cell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>
            <v>0</v>
          </cell>
          <cell r="AQ465">
            <v>0</v>
          </cell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Q467">
            <v>0</v>
          </cell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Q468">
            <v>0</v>
          </cell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Q469">
            <v>0</v>
          </cell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Q470">
            <v>0</v>
          </cell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Q471">
            <v>0</v>
          </cell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  <cell r="AQ472">
            <v>0</v>
          </cell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>
            <v>0</v>
          </cell>
          <cell r="AQ473">
            <v>0</v>
          </cell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  <cell r="AQ475">
            <v>0</v>
          </cell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  <cell r="AQ476">
            <v>0</v>
          </cell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>
            <v>0</v>
          </cell>
          <cell r="AQ477">
            <v>0</v>
          </cell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  <cell r="AQ478">
            <v>0</v>
          </cell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>
            <v>0</v>
          </cell>
          <cell r="AQ479">
            <v>0</v>
          </cell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  <cell r="AQ481">
            <v>0</v>
          </cell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>
            <v>0</v>
          </cell>
          <cell r="N1012">
            <v>0</v>
          </cell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248" displayName="Table248" ref="A7:U200" totalsRowCount="1" headerRowDxfId="45" dataDxfId="44" totalsRowDxfId="42" tableBorderDxfId="43" headerRowCellStyle="Normal" dataCellStyle="Normal" totalsRowCellStyle="Total">
  <tableColumns count="21">
    <tableColumn id="1" xr3:uid="{00000000-0010-0000-0000-000001000000}" name="County Code " totalsRowLabel="TOTALS" dataDxfId="41" totalsRowDxfId="40" dataCellStyle="Normal" totalsRowCellStyle="Total"/>
    <tableColumn id="2" xr3:uid="{00000000-0010-0000-0000-000002000000}" name="District Code" dataDxfId="39" totalsRowDxfId="38" dataCellStyle="Normal" totalsRowCellStyle="Total"/>
    <tableColumn id="3" xr3:uid="{00000000-0010-0000-0000-000003000000}" name="School Code" dataDxfId="37" totalsRowDxfId="36" dataCellStyle="Normal" totalsRowCellStyle="Total"/>
    <tableColumn id="4" xr3:uid="{00000000-0010-0000-0000-000004000000}" name="County Name" dataDxfId="35" totalsRowDxfId="34" dataCellStyle="Normal" totalsRowCellStyle="Total"/>
    <tableColumn id="5" xr3:uid="{00000000-0010-0000-0000-000005000000}" name="Charter Authorizer" dataDxfId="33" totalsRowDxfId="32" dataCellStyle="Normal" totalsRowCellStyle="Total"/>
    <tableColumn id="6" xr3:uid="{00000000-0010-0000-0000-000006000000}" name="Charter Name" dataDxfId="31" totalsRowDxfId="30" dataCellStyle="Normal" totalsRowCellStyle="Total"/>
    <tableColumn id="7" xr3:uid="{00000000-0010-0000-0000-000007000000}" name="Charter Number" dataDxfId="29" totalsRowDxfId="28" dataCellStyle="Normal" totalsRowCellStyle="Total"/>
    <tableColumn id="8" xr3:uid="{00000000-0010-0000-0000-000008000000}" name="Fund Type" dataDxfId="27" totalsRowDxfId="26" dataCellStyle="Normal" totalsRowCellStyle="Total"/>
    <tableColumn id="22" xr3:uid="{00000000-0010-0000-0000-000016000000}" name="Sponsoring School District_x000a_[EC 47632(i)]" dataDxfId="25" totalsRowDxfId="24" dataCellStyle="Normal" totalsRowCellStyle="Total"/>
    <tableColumn id="9" xr3:uid="{00000000-0010-0000-0000-000009000000}" name="Charter School Apportionment Category" dataDxfId="23" totalsRowDxfId="22" dataCellStyle="Normal" totalsRowCellStyle="Total"/>
    <tableColumn id="11" xr3:uid="{00000000-0010-0000-0000-00000B000000}" name="(A)_x000a_Estimated_x000a_2018–19_x000a_ Charter School LCFF State Aid" totalsRowFunction="sum" dataDxfId="21" totalsRowDxfId="20" dataCellStyle="Normal" totalsRowCellStyle="Total"/>
    <tableColumn id="12" xr3:uid="{00000000-0010-0000-0000-00000C000000}" name="(B)_x000a_Estimated_x000a_Charter School LCFF State Aid_x000a_= (A) x .55" totalsRowFunction="sum" dataDxfId="19" totalsRowDxfId="18" dataCellStyle="Normal" totalsRowCellStyle="Total"/>
    <tableColumn id="13" xr3:uid="{00000000-0010-0000-0000-00000D000000}" name="(C)_x000a_Prior Payments_x000a_(September 2018)" totalsRowFunction="sum" dataDxfId="17" totalsRowDxfId="16" dataCellStyle="Normal" totalsRowCellStyle="Total"/>
    <tableColumn id="14" xr3:uid="{00000000-0010-0000-0000-00000E000000}" name="(D)_x000a_ Estimated Charter School LCFF State Aid_x000a_Net of Prior Payments_x000a_= (B) - (C)" totalsRowFunction="sum" dataDxfId="15" totalsRowDxfId="14" dataCellStyle="Normal" totalsRowCellStyle="Total"/>
    <tableColumn id="15" xr3:uid="{00000000-0010-0000-0000-00000F000000}" name="(E)_x000a_Adjusted _x000a_Charter School LCFF State Aid_x000a_= Greater of (D) or 0" totalsRowFunction="sum" dataDxfId="13" totalsRowDxfId="12" dataCellStyle="Normal" totalsRowCellStyle="Total"/>
    <tableColumn id="16" xr3:uid="{00000000-0010-0000-0000-000010000000}" name="(F)_x000a_Estimated _x000a_2018–19_x000a_In-lieu of Property Taxes" totalsRowFunction="sum" dataDxfId="11" totalsRowDxfId="10" dataCellStyle="Normal" totalsRowCellStyle="Total"/>
    <tableColumn id="17" xr3:uid="{00000000-0010-0000-0000-000011000000}" name="(G)_x000a_Estimated _x000a_In-lieu of _x000a_Property Taxes_x000a_= (F) x .46" totalsRowFunction="sum" dataDxfId="9" totalsRowDxfId="8" dataCellStyle="Normal" totalsRowCellStyle="Total"/>
    <tableColumn id="18" xr3:uid="{00000000-0010-0000-0000-000012000000}" name="(H)_x000a_Prior Payment of_x000a_In-lieu of _x000a_Property Taxes_x000a_(September 2018)" totalsRowFunction="sum" dataDxfId="7" totalsRowDxfId="6" dataCellStyle="Normal" totalsRowCellStyle="Total"/>
    <tableColumn id="19" xr3:uid="{00000000-0010-0000-0000-000013000000}" name="(I)_x000a_Estimated _x000a_In-lieu of _x000a_Property Taxes Net of Prior Payments_x000a_= (G) - (H)" totalsRowFunction="sum" dataDxfId="5" totalsRowDxfId="4" dataCellStyle="Normal" totalsRowCellStyle="Total"/>
    <tableColumn id="20" xr3:uid="{00000000-0010-0000-0000-000014000000}" name="(J)_x000a_Adjusted _x000a_In-lieu of _x000a_Property Taxes_x000a_= Greater of (I) or 0" totalsRowFunction="sum" dataDxfId="3" totalsRowDxfId="2" dataCellStyle="Normal" totalsRowCellStyle="Total"/>
    <tableColumn id="21" xr3:uid="{00000000-0010-0000-0000-000015000000}" name="(K)_x000a_Apportionment Total_x000a_= (E) + (J)" totalsRowFunction="sum" dataDxfId="1" totalsRowDxfId="0" dataCellStyle="Normal" totalsRowCellStyle="Total"/>
  </tableColumns>
  <tableStyleInfo name="PAS Table" showFirstColumn="0" showLastColumn="0" showRowStripes="1" showColumnStripes="0"/>
  <extLst>
    <ext xmlns:x14="http://schemas.microsoft.com/office/spreadsheetml/2009/9/main" uri="{504A1905-F514-4f6f-8877-14C23A59335A}">
      <x14:table altTextSummary="2018-19 Second Charter School Special Advance Apportionment Summary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208"/>
  <sheetViews>
    <sheetView tabSelected="1" workbookViewId="0">
      <pane ySplit="7" topLeftCell="A8" activePane="bottomLeft" state="frozen"/>
      <selection pane="bottomLeft"/>
    </sheetView>
  </sheetViews>
  <sheetFormatPr defaultColWidth="9.23046875" defaultRowHeight="15.5" x14ac:dyDescent="0.35"/>
  <cols>
    <col min="1" max="1" width="10.3046875" style="2" customWidth="1"/>
    <col min="2" max="3" width="10.3046875" style="37" customWidth="1"/>
    <col min="4" max="4" width="13.23046875" style="2" bestFit="1" customWidth="1"/>
    <col min="5" max="5" width="41.23046875" style="38" bestFit="1" customWidth="1"/>
    <col min="6" max="6" width="42.23046875" style="39" customWidth="1"/>
    <col min="7" max="8" width="8.3046875" style="37" customWidth="1"/>
    <col min="9" max="9" width="28.4609375" style="37" bestFit="1" customWidth="1"/>
    <col min="10" max="10" width="28.4609375" style="37" customWidth="1"/>
    <col min="11" max="13" width="16.07421875" style="37" customWidth="1"/>
    <col min="14" max="14" width="15.765625" style="37" customWidth="1"/>
    <col min="15" max="15" width="19.69140625" style="2" bestFit="1" customWidth="1"/>
    <col min="16" max="19" width="16.07421875" style="2" customWidth="1"/>
    <col min="20" max="20" width="18.765625" style="2" bestFit="1" customWidth="1"/>
    <col min="21" max="21" width="16.07421875" style="2" customWidth="1"/>
    <col min="22" max="16384" width="9.23046875" style="2"/>
  </cols>
  <sheetData>
    <row r="1" spans="1:23" ht="18" x14ac:dyDescent="0.35">
      <c r="A1" s="85" t="s">
        <v>366</v>
      </c>
      <c r="B1" s="1"/>
      <c r="C1" s="1"/>
      <c r="D1" s="1"/>
      <c r="E1" s="52"/>
      <c r="F1" s="5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x14ac:dyDescent="0.35">
      <c r="A2" s="3" t="s">
        <v>370</v>
      </c>
      <c r="B2" s="3"/>
      <c r="C2" s="3"/>
      <c r="D2" s="3"/>
      <c r="E2" s="53"/>
      <c r="F2" s="5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3" x14ac:dyDescent="0.35">
      <c r="A3" s="3" t="s">
        <v>0</v>
      </c>
      <c r="B3" s="3"/>
      <c r="C3" s="3"/>
      <c r="D3" s="3"/>
      <c r="E3" s="53"/>
      <c r="F3" s="5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3" s="11" customFormat="1" x14ac:dyDescent="0.35">
      <c r="A4" s="12" t="s">
        <v>371</v>
      </c>
      <c r="B4" s="4"/>
      <c r="C4" s="4"/>
      <c r="D4" s="4"/>
      <c r="E4" s="5"/>
      <c r="F4" s="6"/>
      <c r="G4" s="7"/>
      <c r="H4" s="8"/>
      <c r="I4" s="8"/>
      <c r="J4" s="8"/>
      <c r="K4" s="8"/>
      <c r="L4" s="8"/>
      <c r="M4" s="8"/>
      <c r="N4" s="8"/>
      <c r="O4" s="9"/>
      <c r="P4" s="9"/>
      <c r="Q4" s="9"/>
      <c r="R4" s="9"/>
      <c r="S4" s="9"/>
      <c r="T4" s="9"/>
      <c r="U4" s="10"/>
    </row>
    <row r="5" spans="1:23" s="20" customFormat="1" x14ac:dyDescent="0.35">
      <c r="A5" s="12" t="s">
        <v>367</v>
      </c>
      <c r="B5" s="12"/>
      <c r="C5" s="12"/>
      <c r="D5" s="12"/>
      <c r="E5" s="13"/>
      <c r="F5" s="14"/>
      <c r="G5" s="15"/>
      <c r="H5" s="16"/>
      <c r="I5" s="16"/>
      <c r="J5" s="16"/>
      <c r="K5" s="17"/>
      <c r="L5" s="17"/>
      <c r="M5" s="17"/>
      <c r="N5" s="18"/>
      <c r="O5" s="18"/>
      <c r="P5" s="18"/>
      <c r="Q5" s="18"/>
      <c r="R5" s="18"/>
      <c r="S5" s="18"/>
      <c r="T5" s="18"/>
      <c r="U5" s="18"/>
      <c r="V5" s="19"/>
      <c r="W5" s="19"/>
    </row>
    <row r="6" spans="1:23" s="20" customFormat="1" x14ac:dyDescent="0.35">
      <c r="A6" s="12" t="s">
        <v>368</v>
      </c>
      <c r="B6" s="12"/>
      <c r="C6" s="12"/>
      <c r="D6" s="12"/>
      <c r="E6" s="13"/>
      <c r="F6" s="14"/>
      <c r="G6" s="15"/>
      <c r="H6" s="16"/>
      <c r="I6" s="16"/>
      <c r="J6" s="16"/>
      <c r="K6" s="21"/>
      <c r="L6" s="22"/>
      <c r="M6" s="21"/>
      <c r="N6" s="23"/>
      <c r="O6" s="23"/>
      <c r="P6" s="24"/>
      <c r="Q6" s="23"/>
      <c r="R6" s="24"/>
      <c r="S6" s="23"/>
      <c r="T6" s="23"/>
      <c r="U6" s="23"/>
      <c r="V6" s="19"/>
      <c r="W6" s="19"/>
    </row>
    <row r="7" spans="1:23" s="46" customFormat="1" ht="108.5" x14ac:dyDescent="0.35">
      <c r="A7" s="40" t="s">
        <v>1</v>
      </c>
      <c r="B7" s="41" t="s">
        <v>2</v>
      </c>
      <c r="C7" s="41" t="s">
        <v>3</v>
      </c>
      <c r="D7" s="47" t="s">
        <v>4</v>
      </c>
      <c r="E7" s="42" t="s">
        <v>5</v>
      </c>
      <c r="F7" s="41" t="s">
        <v>6</v>
      </c>
      <c r="G7" s="41" t="s">
        <v>7</v>
      </c>
      <c r="H7" s="41" t="s">
        <v>8</v>
      </c>
      <c r="I7" s="43" t="s">
        <v>9</v>
      </c>
      <c r="J7" s="43" t="s">
        <v>10</v>
      </c>
      <c r="K7" s="43" t="s">
        <v>377</v>
      </c>
      <c r="L7" s="43" t="s">
        <v>374</v>
      </c>
      <c r="M7" s="43" t="s">
        <v>11</v>
      </c>
      <c r="N7" s="43" t="s">
        <v>372</v>
      </c>
      <c r="O7" s="44" t="s">
        <v>12</v>
      </c>
      <c r="P7" s="44" t="s">
        <v>378</v>
      </c>
      <c r="Q7" s="44" t="s">
        <v>375</v>
      </c>
      <c r="R7" s="43" t="s">
        <v>13</v>
      </c>
      <c r="S7" s="43" t="s">
        <v>373</v>
      </c>
      <c r="T7" s="44" t="s">
        <v>14</v>
      </c>
      <c r="U7" s="45" t="s">
        <v>15</v>
      </c>
    </row>
    <row r="8" spans="1:23" x14ac:dyDescent="0.35">
      <c r="A8" s="54">
        <v>1</v>
      </c>
      <c r="B8" s="55">
        <v>10017</v>
      </c>
      <c r="C8" s="56">
        <v>124172</v>
      </c>
      <c r="D8" s="57" t="s">
        <v>16</v>
      </c>
      <c r="E8" s="58" t="s">
        <v>17</v>
      </c>
      <c r="F8" s="58" t="s">
        <v>18</v>
      </c>
      <c r="G8" s="59">
        <v>1296</v>
      </c>
      <c r="H8" s="57" t="s">
        <v>19</v>
      </c>
      <c r="I8" s="27" t="s">
        <v>269</v>
      </c>
      <c r="J8" s="57" t="s">
        <v>20</v>
      </c>
      <c r="K8" s="60">
        <v>218621</v>
      </c>
      <c r="L8" s="60">
        <v>120242</v>
      </c>
      <c r="M8" s="60">
        <v>71902</v>
      </c>
      <c r="N8" s="60">
        <v>48340</v>
      </c>
      <c r="O8" s="61">
        <v>48340</v>
      </c>
      <c r="P8" s="61">
        <v>0</v>
      </c>
      <c r="Q8" s="61">
        <v>0</v>
      </c>
      <c r="R8" s="61">
        <v>0</v>
      </c>
      <c r="S8" s="61">
        <v>0</v>
      </c>
      <c r="T8" s="61">
        <v>0</v>
      </c>
      <c r="U8" s="62">
        <v>48340</v>
      </c>
    </row>
    <row r="9" spans="1:23" x14ac:dyDescent="0.35">
      <c r="A9" s="63">
        <v>1</v>
      </c>
      <c r="B9" s="64">
        <v>10017</v>
      </c>
      <c r="C9" s="65">
        <v>125567</v>
      </c>
      <c r="D9" s="66" t="s">
        <v>16</v>
      </c>
      <c r="E9" s="67" t="s">
        <v>17</v>
      </c>
      <c r="F9" s="67" t="s">
        <v>21</v>
      </c>
      <c r="G9" s="68">
        <v>1383</v>
      </c>
      <c r="H9" s="66" t="s">
        <v>19</v>
      </c>
      <c r="I9" s="27" t="s">
        <v>22</v>
      </c>
      <c r="J9" s="66" t="s">
        <v>20</v>
      </c>
      <c r="K9" s="69">
        <v>46775</v>
      </c>
      <c r="L9" s="69">
        <v>25726</v>
      </c>
      <c r="M9" s="69">
        <v>21465</v>
      </c>
      <c r="N9" s="69">
        <v>4261</v>
      </c>
      <c r="O9" s="70">
        <v>4261</v>
      </c>
      <c r="P9" s="70">
        <v>17786</v>
      </c>
      <c r="Q9" s="70">
        <v>8182</v>
      </c>
      <c r="R9" s="70">
        <v>6177</v>
      </c>
      <c r="S9" s="70">
        <v>2005</v>
      </c>
      <c r="T9" s="70">
        <v>2005</v>
      </c>
      <c r="U9" s="71">
        <v>6266</v>
      </c>
    </row>
    <row r="10" spans="1:23" x14ac:dyDescent="0.35">
      <c r="A10" s="48">
        <v>1</v>
      </c>
      <c r="B10" s="49">
        <v>10017</v>
      </c>
      <c r="C10" s="50">
        <v>137448</v>
      </c>
      <c r="D10" s="27" t="s">
        <v>16</v>
      </c>
      <c r="E10" s="25" t="s">
        <v>17</v>
      </c>
      <c r="F10" s="25" t="s">
        <v>23</v>
      </c>
      <c r="G10" s="51">
        <v>1908</v>
      </c>
      <c r="H10" s="27" t="s">
        <v>19</v>
      </c>
      <c r="I10" s="27" t="s">
        <v>22</v>
      </c>
      <c r="J10" s="27" t="s">
        <v>24</v>
      </c>
      <c r="K10" s="72">
        <v>649709</v>
      </c>
      <c r="L10" s="72">
        <v>357340</v>
      </c>
      <c r="M10" s="72">
        <v>281137</v>
      </c>
      <c r="N10" s="72">
        <v>76203</v>
      </c>
      <c r="O10" s="73">
        <v>76203</v>
      </c>
      <c r="P10" s="73">
        <v>210200</v>
      </c>
      <c r="Q10" s="73">
        <v>96692</v>
      </c>
      <c r="R10" s="73">
        <v>67588</v>
      </c>
      <c r="S10" s="73">
        <v>29104</v>
      </c>
      <c r="T10" s="73">
        <v>29104</v>
      </c>
      <c r="U10" s="71">
        <v>105307</v>
      </c>
    </row>
    <row r="11" spans="1:23" x14ac:dyDescent="0.35">
      <c r="A11" s="48">
        <v>1</v>
      </c>
      <c r="B11" s="49">
        <v>61119</v>
      </c>
      <c r="C11" s="50">
        <v>131805</v>
      </c>
      <c r="D11" s="27" t="s">
        <v>16</v>
      </c>
      <c r="E11" s="25" t="s">
        <v>25</v>
      </c>
      <c r="F11" s="25" t="s">
        <v>26</v>
      </c>
      <c r="G11" s="51">
        <v>1718</v>
      </c>
      <c r="H11" s="27" t="s">
        <v>19</v>
      </c>
      <c r="I11" s="27" t="s">
        <v>25</v>
      </c>
      <c r="J11" s="27" t="s">
        <v>20</v>
      </c>
      <c r="K11" s="72">
        <v>270949</v>
      </c>
      <c r="L11" s="72">
        <v>149022</v>
      </c>
      <c r="M11" s="72">
        <v>99197</v>
      </c>
      <c r="N11" s="72">
        <v>49825</v>
      </c>
      <c r="O11" s="73">
        <v>49825</v>
      </c>
      <c r="P11" s="73">
        <v>142199</v>
      </c>
      <c r="Q11" s="73">
        <v>65412</v>
      </c>
      <c r="R11" s="73">
        <v>39398</v>
      </c>
      <c r="S11" s="73">
        <v>26014</v>
      </c>
      <c r="T11" s="73">
        <v>26014</v>
      </c>
      <c r="U11" s="74">
        <v>75839</v>
      </c>
    </row>
    <row r="12" spans="1:23" x14ac:dyDescent="0.35">
      <c r="A12" s="48">
        <v>1</v>
      </c>
      <c r="B12" s="49">
        <v>61143</v>
      </c>
      <c r="C12" s="50">
        <v>122697</v>
      </c>
      <c r="D12" s="27" t="s">
        <v>16</v>
      </c>
      <c r="E12" s="25" t="s">
        <v>27</v>
      </c>
      <c r="F12" s="25" t="s">
        <v>28</v>
      </c>
      <c r="G12" s="51">
        <v>1255</v>
      </c>
      <c r="H12" s="27" t="s">
        <v>19</v>
      </c>
      <c r="I12" s="27" t="s">
        <v>27</v>
      </c>
      <c r="J12" s="27" t="s">
        <v>20</v>
      </c>
      <c r="K12" s="72">
        <v>425260</v>
      </c>
      <c r="L12" s="72">
        <v>233893</v>
      </c>
      <c r="M12" s="72">
        <v>229877</v>
      </c>
      <c r="N12" s="72">
        <v>4016</v>
      </c>
      <c r="O12" s="73">
        <v>4016</v>
      </c>
      <c r="P12" s="73">
        <v>415431</v>
      </c>
      <c r="Q12" s="73">
        <v>191098</v>
      </c>
      <c r="R12" s="73">
        <v>170641</v>
      </c>
      <c r="S12" s="73">
        <v>20457</v>
      </c>
      <c r="T12" s="73">
        <v>20457</v>
      </c>
      <c r="U12" s="74">
        <v>24473</v>
      </c>
    </row>
    <row r="13" spans="1:23" x14ac:dyDescent="0.35">
      <c r="A13" s="48">
        <v>1</v>
      </c>
      <c r="B13" s="49">
        <v>61259</v>
      </c>
      <c r="C13" s="50">
        <v>129932</v>
      </c>
      <c r="D13" s="27" t="s">
        <v>16</v>
      </c>
      <c r="E13" s="25" t="s">
        <v>22</v>
      </c>
      <c r="F13" s="25" t="s">
        <v>29</v>
      </c>
      <c r="G13" s="51">
        <v>1620</v>
      </c>
      <c r="H13" s="27" t="s">
        <v>19</v>
      </c>
      <c r="I13" s="27" t="s">
        <v>22</v>
      </c>
      <c r="J13" s="27" t="s">
        <v>20</v>
      </c>
      <c r="K13" s="72">
        <v>297172</v>
      </c>
      <c r="L13" s="72">
        <v>163445</v>
      </c>
      <c r="M13" s="72">
        <v>115465</v>
      </c>
      <c r="N13" s="72">
        <v>47980</v>
      </c>
      <c r="O13" s="73">
        <v>47980</v>
      </c>
      <c r="P13" s="73">
        <v>93089</v>
      </c>
      <c r="Q13" s="73">
        <v>42821</v>
      </c>
      <c r="R13" s="73">
        <v>27371</v>
      </c>
      <c r="S13" s="73">
        <v>15450</v>
      </c>
      <c r="T13" s="73">
        <v>15450</v>
      </c>
      <c r="U13" s="74">
        <v>63430</v>
      </c>
    </row>
    <row r="14" spans="1:23" x14ac:dyDescent="0.35">
      <c r="A14" s="48">
        <v>1</v>
      </c>
      <c r="B14" s="49">
        <v>61259</v>
      </c>
      <c r="C14" s="50">
        <v>131896</v>
      </c>
      <c r="D14" s="27" t="s">
        <v>16</v>
      </c>
      <c r="E14" s="25" t="s">
        <v>22</v>
      </c>
      <c r="F14" s="25" t="s">
        <v>30</v>
      </c>
      <c r="G14" s="51">
        <v>1713</v>
      </c>
      <c r="H14" s="27" t="s">
        <v>19</v>
      </c>
      <c r="I14" s="27" t="s">
        <v>22</v>
      </c>
      <c r="J14" s="27" t="s">
        <v>20</v>
      </c>
      <c r="K14" s="72">
        <v>308157</v>
      </c>
      <c r="L14" s="72">
        <v>169486</v>
      </c>
      <c r="M14" s="72">
        <v>120602</v>
      </c>
      <c r="N14" s="72">
        <v>48884</v>
      </c>
      <c r="O14" s="73">
        <v>48884</v>
      </c>
      <c r="P14" s="73">
        <v>99210</v>
      </c>
      <c r="Q14" s="73">
        <v>45637</v>
      </c>
      <c r="R14" s="73">
        <v>29383</v>
      </c>
      <c r="S14" s="73">
        <v>16254</v>
      </c>
      <c r="T14" s="73">
        <v>16254</v>
      </c>
      <c r="U14" s="74">
        <v>65138</v>
      </c>
    </row>
    <row r="15" spans="1:23" x14ac:dyDescent="0.35">
      <c r="A15" s="48">
        <v>1</v>
      </c>
      <c r="B15" s="49">
        <v>61259</v>
      </c>
      <c r="C15" s="50">
        <v>132514</v>
      </c>
      <c r="D15" s="27" t="s">
        <v>16</v>
      </c>
      <c r="E15" s="25" t="s">
        <v>22</v>
      </c>
      <c r="F15" s="25" t="s">
        <v>31</v>
      </c>
      <c r="G15" s="51">
        <v>1708</v>
      </c>
      <c r="H15" s="27" t="s">
        <v>19</v>
      </c>
      <c r="I15" s="27" t="s">
        <v>22</v>
      </c>
      <c r="J15" s="27" t="s">
        <v>20</v>
      </c>
      <c r="K15" s="72">
        <v>34302</v>
      </c>
      <c r="L15" s="72">
        <v>18866</v>
      </c>
      <c r="M15" s="72">
        <v>16348</v>
      </c>
      <c r="N15" s="72">
        <v>2518</v>
      </c>
      <c r="O15" s="73">
        <v>2518</v>
      </c>
      <c r="P15" s="73">
        <v>13628</v>
      </c>
      <c r="Q15" s="73">
        <v>6269</v>
      </c>
      <c r="R15" s="73">
        <v>4915</v>
      </c>
      <c r="S15" s="73">
        <v>1354</v>
      </c>
      <c r="T15" s="73">
        <v>1354</v>
      </c>
      <c r="U15" s="74">
        <v>3872</v>
      </c>
    </row>
    <row r="16" spans="1:23" ht="31" x14ac:dyDescent="0.35">
      <c r="A16" s="48">
        <v>1</v>
      </c>
      <c r="B16" s="49">
        <v>61259</v>
      </c>
      <c r="C16" s="50">
        <v>134015</v>
      </c>
      <c r="D16" s="27" t="s">
        <v>16</v>
      </c>
      <c r="E16" s="25" t="s">
        <v>22</v>
      </c>
      <c r="F16" s="25" t="s">
        <v>32</v>
      </c>
      <c r="G16" s="51">
        <v>1783</v>
      </c>
      <c r="H16" s="27" t="s">
        <v>19</v>
      </c>
      <c r="I16" s="27" t="s">
        <v>22</v>
      </c>
      <c r="J16" s="27" t="s">
        <v>20</v>
      </c>
      <c r="K16" s="72">
        <v>892084</v>
      </c>
      <c r="L16" s="72">
        <v>490646</v>
      </c>
      <c r="M16" s="72">
        <v>0</v>
      </c>
      <c r="N16" s="72">
        <v>490646</v>
      </c>
      <c r="O16" s="73">
        <v>490646</v>
      </c>
      <c r="P16" s="73">
        <v>288736</v>
      </c>
      <c r="Q16" s="73">
        <v>132819</v>
      </c>
      <c r="R16" s="73">
        <v>0</v>
      </c>
      <c r="S16" s="73">
        <v>132819</v>
      </c>
      <c r="T16" s="73">
        <v>132819</v>
      </c>
      <c r="U16" s="74">
        <v>623465</v>
      </c>
    </row>
    <row r="17" spans="1:21" x14ac:dyDescent="0.35">
      <c r="A17" s="48">
        <v>1</v>
      </c>
      <c r="B17" s="49">
        <v>77180</v>
      </c>
      <c r="C17" s="50">
        <v>138289</v>
      </c>
      <c r="D17" s="27" t="s">
        <v>16</v>
      </c>
      <c r="E17" s="25" t="s">
        <v>33</v>
      </c>
      <c r="F17" s="25" t="s">
        <v>34</v>
      </c>
      <c r="G17" s="51">
        <v>2015</v>
      </c>
      <c r="H17" s="27" t="s">
        <v>19</v>
      </c>
      <c r="I17" s="27" t="s">
        <v>22</v>
      </c>
      <c r="J17" s="27" t="s">
        <v>24</v>
      </c>
      <c r="K17" s="72">
        <v>495899</v>
      </c>
      <c r="L17" s="72">
        <v>272744</v>
      </c>
      <c r="M17" s="72">
        <v>0</v>
      </c>
      <c r="N17" s="72">
        <v>272744</v>
      </c>
      <c r="O17" s="73">
        <v>272744</v>
      </c>
      <c r="P17" s="73">
        <v>121731</v>
      </c>
      <c r="Q17" s="73">
        <v>55996</v>
      </c>
      <c r="R17" s="73">
        <v>0</v>
      </c>
      <c r="S17" s="73">
        <v>55996</v>
      </c>
      <c r="T17" s="73">
        <v>55996</v>
      </c>
      <c r="U17" s="71">
        <v>328740</v>
      </c>
    </row>
    <row r="18" spans="1:21" x14ac:dyDescent="0.35">
      <c r="A18" s="48">
        <v>4</v>
      </c>
      <c r="B18" s="49">
        <v>10041</v>
      </c>
      <c r="C18" s="50">
        <v>136820</v>
      </c>
      <c r="D18" s="27" t="s">
        <v>35</v>
      </c>
      <c r="E18" s="25" t="s">
        <v>36</v>
      </c>
      <c r="F18" s="25" t="s">
        <v>37</v>
      </c>
      <c r="G18" s="51">
        <v>1916</v>
      </c>
      <c r="H18" s="27" t="s">
        <v>19</v>
      </c>
      <c r="I18" s="27" t="s">
        <v>38</v>
      </c>
      <c r="J18" s="27" t="s">
        <v>24</v>
      </c>
      <c r="K18" s="72">
        <v>322363</v>
      </c>
      <c r="L18" s="72">
        <v>177300</v>
      </c>
      <c r="M18" s="72">
        <v>176855</v>
      </c>
      <c r="N18" s="72">
        <v>445</v>
      </c>
      <c r="O18" s="73">
        <v>445</v>
      </c>
      <c r="P18" s="73">
        <v>123948</v>
      </c>
      <c r="Q18" s="73">
        <v>57016</v>
      </c>
      <c r="R18" s="73">
        <v>48213</v>
      </c>
      <c r="S18" s="73">
        <v>8803</v>
      </c>
      <c r="T18" s="73">
        <v>8803</v>
      </c>
      <c r="U18" s="71">
        <v>9248</v>
      </c>
    </row>
    <row r="19" spans="1:21" x14ac:dyDescent="0.35">
      <c r="A19" s="48">
        <v>4</v>
      </c>
      <c r="B19" s="49">
        <v>61424</v>
      </c>
      <c r="C19" s="50">
        <v>137828</v>
      </c>
      <c r="D19" s="27" t="s">
        <v>35</v>
      </c>
      <c r="E19" s="25" t="s">
        <v>39</v>
      </c>
      <c r="F19" s="25" t="s">
        <v>40</v>
      </c>
      <c r="G19" s="51">
        <v>1982</v>
      </c>
      <c r="H19" s="27" t="s">
        <v>19</v>
      </c>
      <c r="I19" s="27" t="s">
        <v>39</v>
      </c>
      <c r="J19" s="27" t="s">
        <v>24</v>
      </c>
      <c r="K19" s="72">
        <v>761686</v>
      </c>
      <c r="L19" s="72">
        <v>418927</v>
      </c>
      <c r="M19" s="72">
        <v>359301</v>
      </c>
      <c r="N19" s="72">
        <v>59626</v>
      </c>
      <c r="O19" s="73">
        <v>59626</v>
      </c>
      <c r="P19" s="73">
        <v>242445</v>
      </c>
      <c r="Q19" s="73">
        <v>111525</v>
      </c>
      <c r="R19" s="73">
        <v>88644</v>
      </c>
      <c r="S19" s="73">
        <v>22881</v>
      </c>
      <c r="T19" s="73">
        <v>22881</v>
      </c>
      <c r="U19" s="71">
        <v>82507</v>
      </c>
    </row>
    <row r="20" spans="1:21" x14ac:dyDescent="0.35">
      <c r="A20" s="48">
        <v>7</v>
      </c>
      <c r="B20" s="49">
        <v>10074</v>
      </c>
      <c r="C20" s="50">
        <v>129684</v>
      </c>
      <c r="D20" s="27" t="s">
        <v>41</v>
      </c>
      <c r="E20" s="25" t="s">
        <v>42</v>
      </c>
      <c r="F20" s="25" t="s">
        <v>43</v>
      </c>
      <c r="G20" s="51">
        <v>1650</v>
      </c>
      <c r="H20" s="27" t="s">
        <v>19</v>
      </c>
      <c r="I20" s="27" t="s">
        <v>44</v>
      </c>
      <c r="J20" s="27" t="s">
        <v>20</v>
      </c>
      <c r="K20" s="72">
        <v>663963</v>
      </c>
      <c r="L20" s="72">
        <v>365180</v>
      </c>
      <c r="M20" s="72">
        <v>270859</v>
      </c>
      <c r="N20" s="72">
        <v>94321</v>
      </c>
      <c r="O20" s="73">
        <v>94321</v>
      </c>
      <c r="P20" s="73">
        <v>226373</v>
      </c>
      <c r="Q20" s="73">
        <v>104132</v>
      </c>
      <c r="R20" s="73">
        <v>69884</v>
      </c>
      <c r="S20" s="73">
        <v>34248</v>
      </c>
      <c r="T20" s="73">
        <v>34248</v>
      </c>
      <c r="U20" s="74">
        <v>128569</v>
      </c>
    </row>
    <row r="21" spans="1:21" x14ac:dyDescent="0.35">
      <c r="A21" s="48">
        <v>7</v>
      </c>
      <c r="B21" s="49">
        <v>10074</v>
      </c>
      <c r="C21" s="50">
        <v>134114</v>
      </c>
      <c r="D21" s="27" t="s">
        <v>41</v>
      </c>
      <c r="E21" s="25" t="s">
        <v>42</v>
      </c>
      <c r="F21" s="25" t="s">
        <v>45</v>
      </c>
      <c r="G21" s="51">
        <v>1773</v>
      </c>
      <c r="H21" s="27" t="s">
        <v>19</v>
      </c>
      <c r="I21" s="27" t="s">
        <v>46</v>
      </c>
      <c r="J21" s="27" t="s">
        <v>20</v>
      </c>
      <c r="K21" s="72">
        <v>88713</v>
      </c>
      <c r="L21" s="72">
        <v>48792</v>
      </c>
      <c r="M21" s="72">
        <v>0</v>
      </c>
      <c r="N21" s="72">
        <v>48792</v>
      </c>
      <c r="O21" s="73">
        <v>48792</v>
      </c>
      <c r="P21" s="73">
        <v>60916</v>
      </c>
      <c r="Q21" s="73">
        <v>28021</v>
      </c>
      <c r="R21" s="73">
        <v>0</v>
      </c>
      <c r="S21" s="73">
        <v>28021</v>
      </c>
      <c r="T21" s="73">
        <v>28021</v>
      </c>
      <c r="U21" s="74">
        <v>76813</v>
      </c>
    </row>
    <row r="22" spans="1:21" x14ac:dyDescent="0.35">
      <c r="A22" s="48">
        <v>7</v>
      </c>
      <c r="B22" s="49">
        <v>10074</v>
      </c>
      <c r="C22" s="50">
        <v>137026</v>
      </c>
      <c r="D22" s="27" t="s">
        <v>41</v>
      </c>
      <c r="E22" s="25" t="s">
        <v>42</v>
      </c>
      <c r="F22" s="25" t="s">
        <v>47</v>
      </c>
      <c r="G22" s="51">
        <v>1933</v>
      </c>
      <c r="H22" s="27" t="s">
        <v>19</v>
      </c>
      <c r="I22" s="27" t="s">
        <v>44</v>
      </c>
      <c r="J22" s="27" t="s">
        <v>24</v>
      </c>
      <c r="K22" s="72">
        <v>516634</v>
      </c>
      <c r="L22" s="72">
        <v>284149</v>
      </c>
      <c r="M22" s="72">
        <v>242872</v>
      </c>
      <c r="N22" s="72">
        <v>41277</v>
      </c>
      <c r="O22" s="73">
        <v>41277</v>
      </c>
      <c r="P22" s="73">
        <v>207694</v>
      </c>
      <c r="Q22" s="73">
        <v>95539</v>
      </c>
      <c r="R22" s="73">
        <v>70673</v>
      </c>
      <c r="S22" s="73">
        <v>24866</v>
      </c>
      <c r="T22" s="73">
        <v>24866</v>
      </c>
      <c r="U22" s="71">
        <v>66143</v>
      </c>
    </row>
    <row r="23" spans="1:21" x14ac:dyDescent="0.35">
      <c r="A23" s="48">
        <v>7</v>
      </c>
      <c r="B23" s="49">
        <v>61648</v>
      </c>
      <c r="C23" s="50">
        <v>137430</v>
      </c>
      <c r="D23" s="27" t="s">
        <v>41</v>
      </c>
      <c r="E23" s="25" t="s">
        <v>48</v>
      </c>
      <c r="F23" s="25" t="s">
        <v>49</v>
      </c>
      <c r="G23" s="51">
        <v>1965</v>
      </c>
      <c r="H23" s="27" t="s">
        <v>19</v>
      </c>
      <c r="I23" s="27" t="s">
        <v>48</v>
      </c>
      <c r="J23" s="27" t="s">
        <v>24</v>
      </c>
      <c r="K23" s="72">
        <v>2732386</v>
      </c>
      <c r="L23" s="72">
        <v>1502812</v>
      </c>
      <c r="M23" s="72">
        <v>1104277</v>
      </c>
      <c r="N23" s="72">
        <v>398535</v>
      </c>
      <c r="O23" s="73">
        <v>398535</v>
      </c>
      <c r="P23" s="73">
        <v>1055774</v>
      </c>
      <c r="Q23" s="73">
        <v>485656</v>
      </c>
      <c r="R23" s="73">
        <v>297831</v>
      </c>
      <c r="S23" s="73">
        <v>187825</v>
      </c>
      <c r="T23" s="73">
        <v>187825</v>
      </c>
      <c r="U23" s="71">
        <v>586360</v>
      </c>
    </row>
    <row r="24" spans="1:21" x14ac:dyDescent="0.35">
      <c r="A24" s="48">
        <v>7</v>
      </c>
      <c r="B24" s="49">
        <v>61796</v>
      </c>
      <c r="C24" s="50">
        <v>110973</v>
      </c>
      <c r="D24" s="27" t="s">
        <v>41</v>
      </c>
      <c r="E24" s="25" t="s">
        <v>44</v>
      </c>
      <c r="F24" s="25" t="s">
        <v>50</v>
      </c>
      <c r="G24" s="51">
        <v>755</v>
      </c>
      <c r="H24" s="27" t="s">
        <v>19</v>
      </c>
      <c r="I24" s="27" t="s">
        <v>44</v>
      </c>
      <c r="J24" s="27" t="s">
        <v>20</v>
      </c>
      <c r="K24" s="72">
        <v>399429</v>
      </c>
      <c r="L24" s="72">
        <v>219686</v>
      </c>
      <c r="M24" s="72">
        <v>147789</v>
      </c>
      <c r="N24" s="72">
        <v>71897</v>
      </c>
      <c r="O24" s="73">
        <v>71897</v>
      </c>
      <c r="P24" s="73">
        <v>147981</v>
      </c>
      <c r="Q24" s="73">
        <v>68071</v>
      </c>
      <c r="R24" s="73">
        <v>41435</v>
      </c>
      <c r="S24" s="73">
        <v>26636</v>
      </c>
      <c r="T24" s="73">
        <v>26636</v>
      </c>
      <c r="U24" s="74">
        <v>98533</v>
      </c>
    </row>
    <row r="25" spans="1:21" x14ac:dyDescent="0.35">
      <c r="A25" s="48">
        <v>7</v>
      </c>
      <c r="B25" s="49">
        <v>61796</v>
      </c>
      <c r="C25" s="50">
        <v>133637</v>
      </c>
      <c r="D25" s="27" t="s">
        <v>41</v>
      </c>
      <c r="E25" s="25" t="s">
        <v>44</v>
      </c>
      <c r="F25" s="25" t="s">
        <v>51</v>
      </c>
      <c r="G25" s="51">
        <v>1774</v>
      </c>
      <c r="H25" s="27" t="s">
        <v>19</v>
      </c>
      <c r="I25" s="27" t="s">
        <v>44</v>
      </c>
      <c r="J25" s="27" t="s">
        <v>20</v>
      </c>
      <c r="K25" s="72">
        <v>926098</v>
      </c>
      <c r="L25" s="72">
        <v>509354</v>
      </c>
      <c r="M25" s="72">
        <v>339570</v>
      </c>
      <c r="N25" s="72">
        <v>169784</v>
      </c>
      <c r="O25" s="73">
        <v>169784</v>
      </c>
      <c r="P25" s="73">
        <v>297894</v>
      </c>
      <c r="Q25" s="73">
        <v>137031</v>
      </c>
      <c r="R25" s="73">
        <v>82659</v>
      </c>
      <c r="S25" s="73">
        <v>54372</v>
      </c>
      <c r="T25" s="73">
        <v>54372</v>
      </c>
      <c r="U25" s="74">
        <v>224156</v>
      </c>
    </row>
    <row r="26" spans="1:21" ht="31" x14ac:dyDescent="0.35">
      <c r="A26" s="48">
        <v>7</v>
      </c>
      <c r="B26" s="49">
        <v>61796</v>
      </c>
      <c r="C26" s="50">
        <v>136903</v>
      </c>
      <c r="D26" s="27" t="s">
        <v>41</v>
      </c>
      <c r="E26" s="25" t="s">
        <v>44</v>
      </c>
      <c r="F26" s="25" t="s">
        <v>52</v>
      </c>
      <c r="G26" s="51">
        <v>1906</v>
      </c>
      <c r="H26" s="27" t="s">
        <v>19</v>
      </c>
      <c r="I26" s="27" t="s">
        <v>44</v>
      </c>
      <c r="J26" s="27" t="s">
        <v>24</v>
      </c>
      <c r="K26" s="72">
        <v>790870</v>
      </c>
      <c r="L26" s="72">
        <v>434979</v>
      </c>
      <c r="M26" s="72">
        <v>357981</v>
      </c>
      <c r="N26" s="72">
        <v>76998</v>
      </c>
      <c r="O26" s="73">
        <v>76998</v>
      </c>
      <c r="P26" s="73">
        <v>307690</v>
      </c>
      <c r="Q26" s="73">
        <v>141537</v>
      </c>
      <c r="R26" s="73">
        <v>96944</v>
      </c>
      <c r="S26" s="73">
        <v>44593</v>
      </c>
      <c r="T26" s="73">
        <v>44593</v>
      </c>
      <c r="U26" s="71">
        <v>121591</v>
      </c>
    </row>
    <row r="27" spans="1:21" ht="31" x14ac:dyDescent="0.35">
      <c r="A27" s="48">
        <v>7</v>
      </c>
      <c r="B27" s="49">
        <v>77024</v>
      </c>
      <c r="C27" s="50">
        <v>134072</v>
      </c>
      <c r="D27" s="27" t="s">
        <v>41</v>
      </c>
      <c r="E27" s="25" t="s">
        <v>53</v>
      </c>
      <c r="F27" s="25" t="s">
        <v>54</v>
      </c>
      <c r="G27" s="51">
        <v>1805</v>
      </c>
      <c r="H27" s="27" t="s">
        <v>19</v>
      </c>
      <c r="I27" s="27" t="s">
        <v>46</v>
      </c>
      <c r="J27" s="27" t="s">
        <v>20</v>
      </c>
      <c r="K27" s="72">
        <v>138580</v>
      </c>
      <c r="L27" s="72">
        <v>76219</v>
      </c>
      <c r="M27" s="72">
        <v>44921</v>
      </c>
      <c r="N27" s="72">
        <v>31298</v>
      </c>
      <c r="O27" s="73">
        <v>31298</v>
      </c>
      <c r="P27" s="73">
        <v>108469</v>
      </c>
      <c r="Q27" s="73">
        <v>49896</v>
      </c>
      <c r="R27" s="73">
        <v>26608</v>
      </c>
      <c r="S27" s="73">
        <v>23288</v>
      </c>
      <c r="T27" s="73">
        <v>23288</v>
      </c>
      <c r="U27" s="74">
        <v>54586</v>
      </c>
    </row>
    <row r="28" spans="1:21" x14ac:dyDescent="0.35">
      <c r="A28" s="48">
        <v>9</v>
      </c>
      <c r="B28" s="49">
        <v>10090</v>
      </c>
      <c r="C28" s="50">
        <v>136036</v>
      </c>
      <c r="D28" s="27" t="s">
        <v>55</v>
      </c>
      <c r="E28" s="25" t="s">
        <v>56</v>
      </c>
      <c r="F28" s="25" t="s">
        <v>57</v>
      </c>
      <c r="G28" s="51">
        <v>1880</v>
      </c>
      <c r="H28" s="27" t="s">
        <v>19</v>
      </c>
      <c r="I28" s="27" t="s">
        <v>58</v>
      </c>
      <c r="J28" s="27" t="s">
        <v>20</v>
      </c>
      <c r="K28" s="72">
        <v>155250</v>
      </c>
      <c r="L28" s="72">
        <v>85388</v>
      </c>
      <c r="M28" s="72">
        <v>57443</v>
      </c>
      <c r="N28" s="72">
        <v>27945</v>
      </c>
      <c r="O28" s="73">
        <v>27945</v>
      </c>
      <c r="P28" s="73">
        <v>65189</v>
      </c>
      <c r="Q28" s="73">
        <v>29987</v>
      </c>
      <c r="R28" s="73">
        <v>18253</v>
      </c>
      <c r="S28" s="73">
        <v>11734</v>
      </c>
      <c r="T28" s="73">
        <v>11734</v>
      </c>
      <c r="U28" s="74">
        <v>39679</v>
      </c>
    </row>
    <row r="29" spans="1:21" x14ac:dyDescent="0.35">
      <c r="A29" s="48">
        <v>10</v>
      </c>
      <c r="B29" s="49">
        <v>62166</v>
      </c>
      <c r="C29" s="50">
        <v>133942</v>
      </c>
      <c r="D29" s="27" t="s">
        <v>59</v>
      </c>
      <c r="E29" s="25" t="s">
        <v>60</v>
      </c>
      <c r="F29" s="25" t="s">
        <v>61</v>
      </c>
      <c r="G29" s="51">
        <v>1792</v>
      </c>
      <c r="H29" s="27" t="s">
        <v>19</v>
      </c>
      <c r="I29" s="27" t="s">
        <v>60</v>
      </c>
      <c r="J29" s="27" t="s">
        <v>20</v>
      </c>
      <c r="K29" s="72">
        <v>169627</v>
      </c>
      <c r="L29" s="72">
        <v>93295</v>
      </c>
      <c r="M29" s="72">
        <v>65563</v>
      </c>
      <c r="N29" s="72">
        <v>27732</v>
      </c>
      <c r="O29" s="73">
        <v>27732</v>
      </c>
      <c r="P29" s="73">
        <v>15280</v>
      </c>
      <c r="Q29" s="73">
        <v>7029</v>
      </c>
      <c r="R29" s="73">
        <v>4469</v>
      </c>
      <c r="S29" s="73">
        <v>2560</v>
      </c>
      <c r="T29" s="73">
        <v>2560</v>
      </c>
      <c r="U29" s="74">
        <v>30292</v>
      </c>
    </row>
    <row r="30" spans="1:21" x14ac:dyDescent="0.35">
      <c r="A30" s="48">
        <v>10</v>
      </c>
      <c r="B30" s="49">
        <v>62380</v>
      </c>
      <c r="C30" s="50">
        <v>138347</v>
      </c>
      <c r="D30" s="27" t="s">
        <v>59</v>
      </c>
      <c r="E30" s="25" t="s">
        <v>62</v>
      </c>
      <c r="F30" s="25" t="s">
        <v>63</v>
      </c>
      <c r="G30" s="51">
        <v>2009</v>
      </c>
      <c r="H30" s="27" t="s">
        <v>19</v>
      </c>
      <c r="I30" s="27" t="s">
        <v>62</v>
      </c>
      <c r="J30" s="27" t="s">
        <v>24</v>
      </c>
      <c r="K30" s="72">
        <v>2509984</v>
      </c>
      <c r="L30" s="72">
        <v>1380491</v>
      </c>
      <c r="M30" s="72">
        <v>0</v>
      </c>
      <c r="N30" s="72">
        <v>1380491</v>
      </c>
      <c r="O30" s="73">
        <v>1380491</v>
      </c>
      <c r="P30" s="73">
        <v>257287</v>
      </c>
      <c r="Q30" s="73">
        <v>118352</v>
      </c>
      <c r="R30" s="73">
        <v>0</v>
      </c>
      <c r="S30" s="73">
        <v>118352</v>
      </c>
      <c r="T30" s="73">
        <v>118352</v>
      </c>
      <c r="U30" s="71">
        <v>1498843</v>
      </c>
    </row>
    <row r="31" spans="1:21" x14ac:dyDescent="0.35">
      <c r="A31" s="48">
        <v>10</v>
      </c>
      <c r="B31" s="49">
        <v>62380</v>
      </c>
      <c r="C31" s="50">
        <v>138354</v>
      </c>
      <c r="D31" s="27" t="s">
        <v>59</v>
      </c>
      <c r="E31" s="25" t="s">
        <v>62</v>
      </c>
      <c r="F31" s="25" t="s">
        <v>64</v>
      </c>
      <c r="G31" s="51">
        <v>2010</v>
      </c>
      <c r="H31" s="27" t="s">
        <v>19</v>
      </c>
      <c r="I31" s="27" t="s">
        <v>62</v>
      </c>
      <c r="J31" s="27" t="s">
        <v>24</v>
      </c>
      <c r="K31" s="72">
        <v>2207786</v>
      </c>
      <c r="L31" s="72">
        <v>1214282</v>
      </c>
      <c r="M31" s="72">
        <v>0</v>
      </c>
      <c r="N31" s="72">
        <v>1214282</v>
      </c>
      <c r="O31" s="73">
        <v>1214282</v>
      </c>
      <c r="P31" s="73">
        <v>191899</v>
      </c>
      <c r="Q31" s="73">
        <v>88274</v>
      </c>
      <c r="R31" s="73">
        <v>0</v>
      </c>
      <c r="S31" s="73">
        <v>88274</v>
      </c>
      <c r="T31" s="73">
        <v>88274</v>
      </c>
      <c r="U31" s="71">
        <v>1302556</v>
      </c>
    </row>
    <row r="32" spans="1:21" x14ac:dyDescent="0.35">
      <c r="A32" s="48">
        <v>12</v>
      </c>
      <c r="B32" s="49">
        <v>10124</v>
      </c>
      <c r="C32" s="50">
        <v>137364</v>
      </c>
      <c r="D32" s="27" t="s">
        <v>65</v>
      </c>
      <c r="E32" s="25" t="s">
        <v>66</v>
      </c>
      <c r="F32" s="25" t="s">
        <v>67</v>
      </c>
      <c r="G32" s="51">
        <v>1957</v>
      </c>
      <c r="H32" s="27" t="s">
        <v>19</v>
      </c>
      <c r="I32" s="27" t="s">
        <v>269</v>
      </c>
      <c r="J32" s="27" t="s">
        <v>24</v>
      </c>
      <c r="K32" s="72">
        <v>3704114</v>
      </c>
      <c r="L32" s="72">
        <v>2037263</v>
      </c>
      <c r="M32" s="72">
        <v>1427297</v>
      </c>
      <c r="N32" s="72">
        <v>609966</v>
      </c>
      <c r="O32" s="73">
        <v>609966</v>
      </c>
      <c r="P32" s="73">
        <v>0</v>
      </c>
      <c r="Q32" s="73">
        <v>0</v>
      </c>
      <c r="R32" s="73">
        <v>0</v>
      </c>
      <c r="S32" s="73">
        <v>0</v>
      </c>
      <c r="T32" s="73">
        <v>0</v>
      </c>
      <c r="U32" s="71">
        <v>609966</v>
      </c>
    </row>
    <row r="33" spans="1:21" x14ac:dyDescent="0.35">
      <c r="A33" s="48">
        <v>12</v>
      </c>
      <c r="B33" s="49">
        <v>62679</v>
      </c>
      <c r="C33" s="50">
        <v>137653</v>
      </c>
      <c r="D33" s="27" t="s">
        <v>65</v>
      </c>
      <c r="E33" s="25" t="s">
        <v>68</v>
      </c>
      <c r="F33" s="25" t="s">
        <v>69</v>
      </c>
      <c r="G33" s="51">
        <v>1496</v>
      </c>
      <c r="H33" s="27" t="s">
        <v>19</v>
      </c>
      <c r="I33" s="27" t="s">
        <v>68</v>
      </c>
      <c r="J33" s="27" t="s">
        <v>20</v>
      </c>
      <c r="K33" s="72">
        <v>42506</v>
      </c>
      <c r="L33" s="72">
        <v>23378</v>
      </c>
      <c r="M33" s="72">
        <v>15727</v>
      </c>
      <c r="N33" s="72">
        <v>7651</v>
      </c>
      <c r="O33" s="73">
        <v>7651</v>
      </c>
      <c r="P33" s="73">
        <v>9586</v>
      </c>
      <c r="Q33" s="73">
        <v>4410</v>
      </c>
      <c r="R33" s="73">
        <v>2684</v>
      </c>
      <c r="S33" s="73">
        <v>1726</v>
      </c>
      <c r="T33" s="73">
        <v>1726</v>
      </c>
      <c r="U33" s="74">
        <v>9377</v>
      </c>
    </row>
    <row r="34" spans="1:21" x14ac:dyDescent="0.35">
      <c r="A34" s="48">
        <v>12</v>
      </c>
      <c r="B34" s="49">
        <v>63032</v>
      </c>
      <c r="C34" s="50">
        <v>111203</v>
      </c>
      <c r="D34" s="27" t="s">
        <v>65</v>
      </c>
      <c r="E34" s="25" t="s">
        <v>70</v>
      </c>
      <c r="F34" s="25" t="s">
        <v>71</v>
      </c>
      <c r="G34" s="51">
        <v>1962</v>
      </c>
      <c r="H34" s="27" t="s">
        <v>19</v>
      </c>
      <c r="I34" s="27" t="s">
        <v>70</v>
      </c>
      <c r="J34" s="27" t="s">
        <v>24</v>
      </c>
      <c r="K34" s="72">
        <v>3933665</v>
      </c>
      <c r="L34" s="72">
        <v>2163516</v>
      </c>
      <c r="M34" s="72">
        <v>1386507</v>
      </c>
      <c r="N34" s="72">
        <v>777009</v>
      </c>
      <c r="O34" s="73">
        <v>777009</v>
      </c>
      <c r="P34" s="73">
        <v>548798</v>
      </c>
      <c r="Q34" s="73">
        <v>252447</v>
      </c>
      <c r="R34" s="73">
        <v>143333</v>
      </c>
      <c r="S34" s="73">
        <v>109114</v>
      </c>
      <c r="T34" s="73">
        <v>109114</v>
      </c>
      <c r="U34" s="71">
        <v>886123</v>
      </c>
    </row>
    <row r="35" spans="1:21" x14ac:dyDescent="0.35">
      <c r="A35" s="48">
        <v>15</v>
      </c>
      <c r="B35" s="49">
        <v>10157</v>
      </c>
      <c r="C35" s="50">
        <v>119669</v>
      </c>
      <c r="D35" s="27" t="s">
        <v>72</v>
      </c>
      <c r="E35" s="25" t="s">
        <v>73</v>
      </c>
      <c r="F35" s="25" t="s">
        <v>74</v>
      </c>
      <c r="G35" s="51">
        <v>1078</v>
      </c>
      <c r="H35" s="27" t="s">
        <v>19</v>
      </c>
      <c r="I35" s="27" t="s">
        <v>75</v>
      </c>
      <c r="J35" s="27" t="s">
        <v>20</v>
      </c>
      <c r="K35" s="72">
        <v>2432826</v>
      </c>
      <c r="L35" s="72">
        <v>1338054</v>
      </c>
      <c r="M35" s="72">
        <v>810227</v>
      </c>
      <c r="N35" s="72">
        <v>527827</v>
      </c>
      <c r="O35" s="73">
        <v>527827</v>
      </c>
      <c r="P35" s="73">
        <v>145300</v>
      </c>
      <c r="Q35" s="73">
        <v>66838</v>
      </c>
      <c r="R35" s="73">
        <v>36620</v>
      </c>
      <c r="S35" s="73">
        <v>30218</v>
      </c>
      <c r="T35" s="73">
        <v>30218</v>
      </c>
      <c r="U35" s="74">
        <v>558045</v>
      </c>
    </row>
    <row r="36" spans="1:21" x14ac:dyDescent="0.35">
      <c r="A36" s="48">
        <v>15</v>
      </c>
      <c r="B36" s="49">
        <v>10157</v>
      </c>
      <c r="C36" s="50">
        <v>135467</v>
      </c>
      <c r="D36" s="27" t="s">
        <v>72</v>
      </c>
      <c r="E36" s="25" t="s">
        <v>73</v>
      </c>
      <c r="F36" s="25" t="s">
        <v>76</v>
      </c>
      <c r="G36" s="51">
        <v>1851</v>
      </c>
      <c r="H36" s="27" t="s">
        <v>19</v>
      </c>
      <c r="I36" s="27" t="s">
        <v>77</v>
      </c>
      <c r="J36" s="27" t="s">
        <v>20</v>
      </c>
      <c r="K36" s="72">
        <v>473219</v>
      </c>
      <c r="L36" s="72">
        <v>260270</v>
      </c>
      <c r="M36" s="72">
        <v>168091</v>
      </c>
      <c r="N36" s="72">
        <v>92179</v>
      </c>
      <c r="O36" s="73">
        <v>92179</v>
      </c>
      <c r="P36" s="73">
        <v>335625</v>
      </c>
      <c r="Q36" s="73">
        <v>154388</v>
      </c>
      <c r="R36" s="73">
        <v>90151</v>
      </c>
      <c r="S36" s="73">
        <v>64237</v>
      </c>
      <c r="T36" s="73">
        <v>64237</v>
      </c>
      <c r="U36" s="74">
        <v>156416</v>
      </c>
    </row>
    <row r="37" spans="1:21" x14ac:dyDescent="0.35">
      <c r="A37" s="48">
        <v>15</v>
      </c>
      <c r="B37" s="49">
        <v>63578</v>
      </c>
      <c r="C37" s="50">
        <v>135186</v>
      </c>
      <c r="D37" s="27" t="s">
        <v>72</v>
      </c>
      <c r="E37" s="25" t="s">
        <v>78</v>
      </c>
      <c r="F37" s="25" t="s">
        <v>79</v>
      </c>
      <c r="G37" s="51">
        <v>1847</v>
      </c>
      <c r="H37" s="27" t="s">
        <v>19</v>
      </c>
      <c r="I37" s="27" t="s">
        <v>78</v>
      </c>
      <c r="J37" s="27" t="s">
        <v>20</v>
      </c>
      <c r="K37" s="72">
        <v>772956</v>
      </c>
      <c r="L37" s="72">
        <v>425126</v>
      </c>
      <c r="M37" s="72">
        <v>279995</v>
      </c>
      <c r="N37" s="72">
        <v>145131</v>
      </c>
      <c r="O37" s="73">
        <v>145131</v>
      </c>
      <c r="P37" s="73">
        <v>91049</v>
      </c>
      <c r="Q37" s="73">
        <v>41883</v>
      </c>
      <c r="R37" s="73">
        <v>24959</v>
      </c>
      <c r="S37" s="73">
        <v>16924</v>
      </c>
      <c r="T37" s="73">
        <v>16924</v>
      </c>
      <c r="U37" s="74">
        <v>162055</v>
      </c>
    </row>
    <row r="38" spans="1:21" x14ac:dyDescent="0.35">
      <c r="A38" s="48">
        <v>15</v>
      </c>
      <c r="B38" s="49">
        <v>63628</v>
      </c>
      <c r="C38" s="50">
        <v>138131</v>
      </c>
      <c r="D38" s="27" t="s">
        <v>72</v>
      </c>
      <c r="E38" s="25" t="s">
        <v>80</v>
      </c>
      <c r="F38" s="25" t="s">
        <v>81</v>
      </c>
      <c r="G38" s="51">
        <v>1998</v>
      </c>
      <c r="H38" s="27" t="s">
        <v>19</v>
      </c>
      <c r="I38" s="27" t="s">
        <v>80</v>
      </c>
      <c r="J38" s="27" t="s">
        <v>24</v>
      </c>
      <c r="K38" s="72">
        <v>22171795</v>
      </c>
      <c r="L38" s="72">
        <v>12194487</v>
      </c>
      <c r="M38" s="72">
        <v>5449847</v>
      </c>
      <c r="N38" s="72">
        <v>6744640</v>
      </c>
      <c r="O38" s="73">
        <v>6744640</v>
      </c>
      <c r="P38" s="73">
        <v>1060196</v>
      </c>
      <c r="Q38" s="73">
        <v>487690</v>
      </c>
      <c r="R38" s="73">
        <v>198857</v>
      </c>
      <c r="S38" s="73">
        <v>288833</v>
      </c>
      <c r="T38" s="73">
        <v>288833</v>
      </c>
      <c r="U38" s="71">
        <v>7033473</v>
      </c>
    </row>
    <row r="39" spans="1:21" x14ac:dyDescent="0.35">
      <c r="A39" s="48">
        <v>16</v>
      </c>
      <c r="B39" s="49">
        <v>63925</v>
      </c>
      <c r="C39" s="50">
        <v>137901</v>
      </c>
      <c r="D39" s="27" t="s">
        <v>82</v>
      </c>
      <c r="E39" s="25" t="s">
        <v>83</v>
      </c>
      <c r="F39" s="25" t="s">
        <v>84</v>
      </c>
      <c r="G39" s="51">
        <v>1997</v>
      </c>
      <c r="H39" s="27" t="s">
        <v>85</v>
      </c>
      <c r="I39" s="27" t="s">
        <v>83</v>
      </c>
      <c r="J39" s="27" t="s">
        <v>24</v>
      </c>
      <c r="K39" s="72">
        <v>7950</v>
      </c>
      <c r="L39" s="72">
        <v>4373</v>
      </c>
      <c r="M39" s="72">
        <v>48484</v>
      </c>
      <c r="N39" s="72">
        <v>-44111</v>
      </c>
      <c r="O39" s="73">
        <v>0</v>
      </c>
      <c r="P39" s="73">
        <v>1119</v>
      </c>
      <c r="Q39" s="73">
        <v>515</v>
      </c>
      <c r="R39" s="73">
        <v>4420</v>
      </c>
      <c r="S39" s="73">
        <v>-3905</v>
      </c>
      <c r="T39" s="73">
        <v>0</v>
      </c>
      <c r="U39" s="71">
        <v>0</v>
      </c>
    </row>
    <row r="40" spans="1:21" x14ac:dyDescent="0.35">
      <c r="A40" s="48">
        <v>19</v>
      </c>
      <c r="B40" s="49">
        <v>10199</v>
      </c>
      <c r="C40" s="50">
        <v>128025</v>
      </c>
      <c r="D40" s="27" t="s">
        <v>86</v>
      </c>
      <c r="E40" s="25" t="s">
        <v>87</v>
      </c>
      <c r="F40" s="25" t="s">
        <v>88</v>
      </c>
      <c r="G40" s="51">
        <v>1560</v>
      </c>
      <c r="H40" s="27" t="s">
        <v>19</v>
      </c>
      <c r="I40" s="27" t="s">
        <v>89</v>
      </c>
      <c r="J40" s="27" t="s">
        <v>20</v>
      </c>
      <c r="K40" s="72">
        <v>144791</v>
      </c>
      <c r="L40" s="72">
        <v>79635</v>
      </c>
      <c r="M40" s="72">
        <v>53910</v>
      </c>
      <c r="N40" s="72">
        <v>25725</v>
      </c>
      <c r="O40" s="73">
        <v>25725</v>
      </c>
      <c r="P40" s="73">
        <v>45963</v>
      </c>
      <c r="Q40" s="73">
        <v>21143</v>
      </c>
      <c r="R40" s="73">
        <v>12951</v>
      </c>
      <c r="S40" s="73">
        <v>8192</v>
      </c>
      <c r="T40" s="73">
        <v>8192</v>
      </c>
      <c r="U40" s="74">
        <v>33917</v>
      </c>
    </row>
    <row r="41" spans="1:21" x14ac:dyDescent="0.35">
      <c r="A41" s="48">
        <v>19</v>
      </c>
      <c r="B41" s="49">
        <v>10199</v>
      </c>
      <c r="C41" s="50">
        <v>132605</v>
      </c>
      <c r="D41" s="27" t="s">
        <v>86</v>
      </c>
      <c r="E41" s="25" t="s">
        <v>87</v>
      </c>
      <c r="F41" s="25" t="s">
        <v>90</v>
      </c>
      <c r="G41" s="51">
        <v>1744</v>
      </c>
      <c r="H41" s="27" t="s">
        <v>19</v>
      </c>
      <c r="I41" s="27" t="s">
        <v>89</v>
      </c>
      <c r="J41" s="27" t="s">
        <v>20</v>
      </c>
      <c r="K41" s="72">
        <v>492117</v>
      </c>
      <c r="L41" s="72">
        <v>270664</v>
      </c>
      <c r="M41" s="72">
        <v>186207</v>
      </c>
      <c r="N41" s="72">
        <v>84457</v>
      </c>
      <c r="O41" s="73">
        <v>84457</v>
      </c>
      <c r="P41" s="73">
        <v>148070</v>
      </c>
      <c r="Q41" s="73">
        <v>68112</v>
      </c>
      <c r="R41" s="73">
        <v>42399</v>
      </c>
      <c r="S41" s="73">
        <v>25713</v>
      </c>
      <c r="T41" s="73">
        <v>25713</v>
      </c>
      <c r="U41" s="74">
        <v>110170</v>
      </c>
    </row>
    <row r="42" spans="1:21" x14ac:dyDescent="0.35">
      <c r="A42" s="48">
        <v>19</v>
      </c>
      <c r="B42" s="49">
        <v>10199</v>
      </c>
      <c r="C42" s="50">
        <v>134346</v>
      </c>
      <c r="D42" s="27" t="s">
        <v>86</v>
      </c>
      <c r="E42" s="25" t="s">
        <v>87</v>
      </c>
      <c r="F42" s="25" t="s">
        <v>91</v>
      </c>
      <c r="G42" s="51">
        <v>1814</v>
      </c>
      <c r="H42" s="27" t="s">
        <v>19</v>
      </c>
      <c r="I42" s="27" t="s">
        <v>92</v>
      </c>
      <c r="J42" s="27" t="s">
        <v>20</v>
      </c>
      <c r="K42" s="72">
        <v>312387</v>
      </c>
      <c r="L42" s="72">
        <v>171813</v>
      </c>
      <c r="M42" s="72">
        <v>115583</v>
      </c>
      <c r="N42" s="72">
        <v>56230</v>
      </c>
      <c r="O42" s="73">
        <v>56230</v>
      </c>
      <c r="P42" s="73">
        <v>64297</v>
      </c>
      <c r="Q42" s="73">
        <v>29577</v>
      </c>
      <c r="R42" s="73">
        <v>18003</v>
      </c>
      <c r="S42" s="73">
        <v>11574</v>
      </c>
      <c r="T42" s="73">
        <v>11574</v>
      </c>
      <c r="U42" s="74">
        <v>67804</v>
      </c>
    </row>
    <row r="43" spans="1:21" x14ac:dyDescent="0.35">
      <c r="A43" s="48">
        <v>19</v>
      </c>
      <c r="B43" s="49">
        <v>10199</v>
      </c>
      <c r="C43" s="50">
        <v>134361</v>
      </c>
      <c r="D43" s="27" t="s">
        <v>86</v>
      </c>
      <c r="E43" s="25" t="s">
        <v>87</v>
      </c>
      <c r="F43" s="25" t="s">
        <v>93</v>
      </c>
      <c r="G43" s="51">
        <v>1818</v>
      </c>
      <c r="H43" s="27" t="s">
        <v>19</v>
      </c>
      <c r="I43" s="27" t="s">
        <v>89</v>
      </c>
      <c r="J43" s="27" t="s">
        <v>20</v>
      </c>
      <c r="K43" s="72">
        <v>628480</v>
      </c>
      <c r="L43" s="72">
        <v>345664</v>
      </c>
      <c r="M43" s="72">
        <v>232031</v>
      </c>
      <c r="N43" s="72">
        <v>113633</v>
      </c>
      <c r="O43" s="73">
        <v>113633</v>
      </c>
      <c r="P43" s="73">
        <v>188026</v>
      </c>
      <c r="Q43" s="73">
        <v>86492</v>
      </c>
      <c r="R43" s="73">
        <v>52532</v>
      </c>
      <c r="S43" s="73">
        <v>33960</v>
      </c>
      <c r="T43" s="73">
        <v>33960</v>
      </c>
      <c r="U43" s="74">
        <v>147593</v>
      </c>
    </row>
    <row r="44" spans="1:21" x14ac:dyDescent="0.35">
      <c r="A44" s="48">
        <v>19</v>
      </c>
      <c r="B44" s="49">
        <v>10199</v>
      </c>
      <c r="C44" s="50">
        <v>135368</v>
      </c>
      <c r="D44" s="27" t="s">
        <v>86</v>
      </c>
      <c r="E44" s="25" t="s">
        <v>87</v>
      </c>
      <c r="F44" s="25" t="s">
        <v>94</v>
      </c>
      <c r="G44" s="51">
        <v>1859</v>
      </c>
      <c r="H44" s="27" t="s">
        <v>19</v>
      </c>
      <c r="I44" s="27" t="s">
        <v>95</v>
      </c>
      <c r="J44" s="27" t="s">
        <v>20</v>
      </c>
      <c r="K44" s="72">
        <v>39672</v>
      </c>
      <c r="L44" s="72">
        <v>21820</v>
      </c>
      <c r="M44" s="72">
        <v>14679</v>
      </c>
      <c r="N44" s="72">
        <v>7141</v>
      </c>
      <c r="O44" s="73">
        <v>7141</v>
      </c>
      <c r="P44" s="73">
        <v>36297</v>
      </c>
      <c r="Q44" s="73">
        <v>16697</v>
      </c>
      <c r="R44" s="73">
        <v>10163</v>
      </c>
      <c r="S44" s="73">
        <v>6534</v>
      </c>
      <c r="T44" s="73">
        <v>6534</v>
      </c>
      <c r="U44" s="74">
        <v>13675</v>
      </c>
    </row>
    <row r="45" spans="1:21" x14ac:dyDescent="0.35">
      <c r="A45" s="48">
        <v>19</v>
      </c>
      <c r="B45" s="49">
        <v>10199</v>
      </c>
      <c r="C45" s="50">
        <v>135582</v>
      </c>
      <c r="D45" s="27" t="s">
        <v>86</v>
      </c>
      <c r="E45" s="25" t="s">
        <v>87</v>
      </c>
      <c r="F45" s="25" t="s">
        <v>96</v>
      </c>
      <c r="G45" s="51">
        <v>1817</v>
      </c>
      <c r="H45" s="27" t="s">
        <v>19</v>
      </c>
      <c r="I45" s="27" t="s">
        <v>89</v>
      </c>
      <c r="J45" s="27" t="s">
        <v>20</v>
      </c>
      <c r="K45" s="72">
        <v>523515</v>
      </c>
      <c r="L45" s="72">
        <v>287933</v>
      </c>
      <c r="M45" s="72">
        <v>189043</v>
      </c>
      <c r="N45" s="72">
        <v>98890</v>
      </c>
      <c r="O45" s="73">
        <v>98890</v>
      </c>
      <c r="P45" s="73">
        <v>126428</v>
      </c>
      <c r="Q45" s="73">
        <v>58157</v>
      </c>
      <c r="R45" s="73">
        <v>34549</v>
      </c>
      <c r="S45" s="73">
        <v>23608</v>
      </c>
      <c r="T45" s="73">
        <v>23608</v>
      </c>
      <c r="U45" s="74">
        <v>122498</v>
      </c>
    </row>
    <row r="46" spans="1:21" x14ac:dyDescent="0.35">
      <c r="A46" s="48">
        <v>19</v>
      </c>
      <c r="B46" s="49">
        <v>10199</v>
      </c>
      <c r="C46" s="50">
        <v>136119</v>
      </c>
      <c r="D46" s="27" t="s">
        <v>86</v>
      </c>
      <c r="E46" s="25" t="s">
        <v>87</v>
      </c>
      <c r="F46" s="25" t="s">
        <v>97</v>
      </c>
      <c r="G46" s="51">
        <v>1874</v>
      </c>
      <c r="H46" s="27" t="s">
        <v>19</v>
      </c>
      <c r="I46" s="27" t="s">
        <v>98</v>
      </c>
      <c r="J46" s="27" t="s">
        <v>20</v>
      </c>
      <c r="K46" s="72">
        <v>1552489</v>
      </c>
      <c r="L46" s="72">
        <v>853869</v>
      </c>
      <c r="M46" s="72">
        <v>578251</v>
      </c>
      <c r="N46" s="72">
        <v>275618</v>
      </c>
      <c r="O46" s="73">
        <v>275618</v>
      </c>
      <c r="P46" s="73">
        <v>286916</v>
      </c>
      <c r="Q46" s="73">
        <v>131981</v>
      </c>
      <c r="R46" s="73">
        <v>80872</v>
      </c>
      <c r="S46" s="73">
        <v>51109</v>
      </c>
      <c r="T46" s="73">
        <v>51109</v>
      </c>
      <c r="U46" s="74">
        <v>326727</v>
      </c>
    </row>
    <row r="47" spans="1:21" x14ac:dyDescent="0.35">
      <c r="A47" s="48">
        <v>19</v>
      </c>
      <c r="B47" s="49">
        <v>10199</v>
      </c>
      <c r="C47" s="50">
        <v>137166</v>
      </c>
      <c r="D47" s="27" t="s">
        <v>86</v>
      </c>
      <c r="E47" s="25" t="s">
        <v>87</v>
      </c>
      <c r="F47" s="25" t="s">
        <v>99</v>
      </c>
      <c r="G47" s="51">
        <v>1931</v>
      </c>
      <c r="H47" s="27" t="s">
        <v>19</v>
      </c>
      <c r="I47" s="27" t="s">
        <v>100</v>
      </c>
      <c r="J47" s="27" t="s">
        <v>24</v>
      </c>
      <c r="K47" s="72">
        <v>755289</v>
      </c>
      <c r="L47" s="72">
        <v>415409</v>
      </c>
      <c r="M47" s="72">
        <v>355416</v>
      </c>
      <c r="N47" s="72">
        <v>59993</v>
      </c>
      <c r="O47" s="73">
        <v>59993</v>
      </c>
      <c r="P47" s="73">
        <v>87767</v>
      </c>
      <c r="Q47" s="73">
        <v>40373</v>
      </c>
      <c r="R47" s="73">
        <v>28894</v>
      </c>
      <c r="S47" s="73">
        <v>11479</v>
      </c>
      <c r="T47" s="73">
        <v>11479</v>
      </c>
      <c r="U47" s="71">
        <v>71472</v>
      </c>
    </row>
    <row r="48" spans="1:21" x14ac:dyDescent="0.35">
      <c r="A48" s="48">
        <v>19</v>
      </c>
      <c r="B48" s="49">
        <v>10199</v>
      </c>
      <c r="C48" s="50">
        <v>137679</v>
      </c>
      <c r="D48" s="27" t="s">
        <v>86</v>
      </c>
      <c r="E48" s="25" t="s">
        <v>87</v>
      </c>
      <c r="F48" s="25" t="s">
        <v>101</v>
      </c>
      <c r="G48" s="51">
        <v>987</v>
      </c>
      <c r="H48" s="27" t="s">
        <v>19</v>
      </c>
      <c r="I48" s="27" t="s">
        <v>89</v>
      </c>
      <c r="J48" s="27" t="s">
        <v>20</v>
      </c>
      <c r="K48" s="72">
        <v>99242</v>
      </c>
      <c r="L48" s="72">
        <v>54583</v>
      </c>
      <c r="M48" s="72">
        <v>37633</v>
      </c>
      <c r="N48" s="72">
        <v>16950</v>
      </c>
      <c r="O48" s="73">
        <v>16950</v>
      </c>
      <c r="P48" s="73">
        <v>24248</v>
      </c>
      <c r="Q48" s="73">
        <v>11154</v>
      </c>
      <c r="R48" s="73">
        <v>6958</v>
      </c>
      <c r="S48" s="73">
        <v>4196</v>
      </c>
      <c r="T48" s="73">
        <v>4196</v>
      </c>
      <c r="U48" s="74">
        <v>21146</v>
      </c>
    </row>
    <row r="49" spans="1:21" x14ac:dyDescent="0.35">
      <c r="A49" s="48">
        <v>19</v>
      </c>
      <c r="B49" s="49">
        <v>64469</v>
      </c>
      <c r="C49" s="50">
        <v>134858</v>
      </c>
      <c r="D49" s="27" t="s">
        <v>86</v>
      </c>
      <c r="E49" s="25" t="s">
        <v>102</v>
      </c>
      <c r="F49" s="25" t="s">
        <v>103</v>
      </c>
      <c r="G49" s="51">
        <v>1838</v>
      </c>
      <c r="H49" s="27" t="s">
        <v>19</v>
      </c>
      <c r="I49" s="27" t="s">
        <v>102</v>
      </c>
      <c r="J49" s="27" t="s">
        <v>20</v>
      </c>
      <c r="K49" s="72">
        <v>705006</v>
      </c>
      <c r="L49" s="72">
        <v>387753</v>
      </c>
      <c r="M49" s="72">
        <v>260852</v>
      </c>
      <c r="N49" s="72">
        <v>126901</v>
      </c>
      <c r="O49" s="73">
        <v>126901</v>
      </c>
      <c r="P49" s="73">
        <v>127200</v>
      </c>
      <c r="Q49" s="73">
        <v>58512</v>
      </c>
      <c r="R49" s="73">
        <v>35616</v>
      </c>
      <c r="S49" s="73">
        <v>22896</v>
      </c>
      <c r="T49" s="73">
        <v>22896</v>
      </c>
      <c r="U49" s="74">
        <v>149797</v>
      </c>
    </row>
    <row r="50" spans="1:21" x14ac:dyDescent="0.35">
      <c r="A50" s="48">
        <v>19</v>
      </c>
      <c r="B50" s="49">
        <v>64733</v>
      </c>
      <c r="C50" s="50">
        <v>121707</v>
      </c>
      <c r="D50" s="27" t="s">
        <v>86</v>
      </c>
      <c r="E50" s="25" t="s">
        <v>89</v>
      </c>
      <c r="F50" s="25" t="s">
        <v>104</v>
      </c>
      <c r="G50" s="51">
        <v>1196</v>
      </c>
      <c r="H50" s="27" t="s">
        <v>19</v>
      </c>
      <c r="I50" s="27" t="s">
        <v>89</v>
      </c>
      <c r="J50" s="27" t="s">
        <v>20</v>
      </c>
      <c r="K50" s="72">
        <v>875822</v>
      </c>
      <c r="L50" s="72">
        <v>481702</v>
      </c>
      <c r="M50" s="72">
        <v>342486</v>
      </c>
      <c r="N50" s="72">
        <v>139216</v>
      </c>
      <c r="O50" s="73">
        <v>139216</v>
      </c>
      <c r="P50" s="73">
        <v>262990</v>
      </c>
      <c r="Q50" s="73">
        <v>120975</v>
      </c>
      <c r="R50" s="73">
        <v>77826</v>
      </c>
      <c r="S50" s="73">
        <v>43149</v>
      </c>
      <c r="T50" s="73">
        <v>43149</v>
      </c>
      <c r="U50" s="74">
        <v>182365</v>
      </c>
    </row>
    <row r="51" spans="1:21" x14ac:dyDescent="0.35">
      <c r="A51" s="48">
        <v>19</v>
      </c>
      <c r="B51" s="49">
        <v>64733</v>
      </c>
      <c r="C51" s="50">
        <v>126193</v>
      </c>
      <c r="D51" s="27" t="s">
        <v>86</v>
      </c>
      <c r="E51" s="25" t="s">
        <v>89</v>
      </c>
      <c r="F51" s="25" t="s">
        <v>105</v>
      </c>
      <c r="G51" s="51">
        <v>1414</v>
      </c>
      <c r="H51" s="27" t="s">
        <v>19</v>
      </c>
      <c r="I51" s="27" t="s">
        <v>89</v>
      </c>
      <c r="J51" s="27" t="s">
        <v>20</v>
      </c>
      <c r="K51" s="72">
        <v>211461</v>
      </c>
      <c r="L51" s="72">
        <v>116304</v>
      </c>
      <c r="M51" s="72">
        <v>72838</v>
      </c>
      <c r="N51" s="72">
        <v>43466</v>
      </c>
      <c r="O51" s="73">
        <v>43466</v>
      </c>
      <c r="P51" s="73">
        <v>87703</v>
      </c>
      <c r="Q51" s="73">
        <v>40343</v>
      </c>
      <c r="R51" s="73">
        <v>22861</v>
      </c>
      <c r="S51" s="73">
        <v>17482</v>
      </c>
      <c r="T51" s="73">
        <v>17482</v>
      </c>
      <c r="U51" s="74">
        <v>60948</v>
      </c>
    </row>
    <row r="52" spans="1:21" x14ac:dyDescent="0.35">
      <c r="A52" s="48">
        <v>19</v>
      </c>
      <c r="B52" s="49">
        <v>64733</v>
      </c>
      <c r="C52" s="50">
        <v>129650</v>
      </c>
      <c r="D52" s="27" t="s">
        <v>86</v>
      </c>
      <c r="E52" s="25" t="s">
        <v>89</v>
      </c>
      <c r="F52" s="25" t="s">
        <v>106</v>
      </c>
      <c r="G52" s="51">
        <v>1669</v>
      </c>
      <c r="H52" s="27" t="s">
        <v>19</v>
      </c>
      <c r="I52" s="27" t="s">
        <v>89</v>
      </c>
      <c r="J52" s="27" t="s">
        <v>20</v>
      </c>
      <c r="K52" s="72">
        <v>674014</v>
      </c>
      <c r="L52" s="72">
        <v>370708</v>
      </c>
      <c r="M52" s="72">
        <v>241859</v>
      </c>
      <c r="N52" s="72">
        <v>128849</v>
      </c>
      <c r="O52" s="73">
        <v>128849</v>
      </c>
      <c r="P52" s="73">
        <v>188677</v>
      </c>
      <c r="Q52" s="73">
        <v>86791</v>
      </c>
      <c r="R52" s="73">
        <v>51235</v>
      </c>
      <c r="S52" s="73">
        <v>35556</v>
      </c>
      <c r="T52" s="73">
        <v>35556</v>
      </c>
      <c r="U52" s="74">
        <v>164405</v>
      </c>
    </row>
    <row r="53" spans="1:21" x14ac:dyDescent="0.35">
      <c r="A53" s="48">
        <v>19</v>
      </c>
      <c r="B53" s="49">
        <v>64733</v>
      </c>
      <c r="C53" s="50">
        <v>131722</v>
      </c>
      <c r="D53" s="27" t="s">
        <v>86</v>
      </c>
      <c r="E53" s="25" t="s">
        <v>89</v>
      </c>
      <c r="F53" s="25" t="s">
        <v>107</v>
      </c>
      <c r="G53" s="51">
        <v>1613</v>
      </c>
      <c r="H53" s="27" t="s">
        <v>19</v>
      </c>
      <c r="I53" s="27" t="s">
        <v>89</v>
      </c>
      <c r="J53" s="27" t="s">
        <v>20</v>
      </c>
      <c r="K53" s="72">
        <v>303581</v>
      </c>
      <c r="L53" s="72">
        <v>166970</v>
      </c>
      <c r="M53" s="72">
        <v>122685</v>
      </c>
      <c r="N53" s="72">
        <v>44285</v>
      </c>
      <c r="O53" s="73">
        <v>44285</v>
      </c>
      <c r="P53" s="73">
        <v>99405</v>
      </c>
      <c r="Q53" s="73">
        <v>45726</v>
      </c>
      <c r="R53" s="73">
        <v>30401</v>
      </c>
      <c r="S53" s="73">
        <v>15325</v>
      </c>
      <c r="T53" s="73">
        <v>15325</v>
      </c>
      <c r="U53" s="74">
        <v>59610</v>
      </c>
    </row>
    <row r="54" spans="1:21" x14ac:dyDescent="0.35">
      <c r="A54" s="48">
        <v>19</v>
      </c>
      <c r="B54" s="49">
        <v>64733</v>
      </c>
      <c r="C54" s="50">
        <v>131771</v>
      </c>
      <c r="D54" s="27" t="s">
        <v>86</v>
      </c>
      <c r="E54" s="25" t="s">
        <v>89</v>
      </c>
      <c r="F54" s="25" t="s">
        <v>108</v>
      </c>
      <c r="G54" s="51">
        <v>1720</v>
      </c>
      <c r="H54" s="27" t="s">
        <v>19</v>
      </c>
      <c r="I54" s="27" t="s">
        <v>89</v>
      </c>
      <c r="J54" s="27" t="s">
        <v>20</v>
      </c>
      <c r="K54" s="72">
        <v>892460</v>
      </c>
      <c r="L54" s="72">
        <v>490853</v>
      </c>
      <c r="M54" s="72">
        <v>330210</v>
      </c>
      <c r="N54" s="72">
        <v>160643</v>
      </c>
      <c r="O54" s="73">
        <v>160643</v>
      </c>
      <c r="P54" s="73">
        <v>249189</v>
      </c>
      <c r="Q54" s="73">
        <v>114627</v>
      </c>
      <c r="R54" s="73">
        <v>69773</v>
      </c>
      <c r="S54" s="73">
        <v>44854</v>
      </c>
      <c r="T54" s="73">
        <v>44854</v>
      </c>
      <c r="U54" s="74">
        <v>205497</v>
      </c>
    </row>
    <row r="55" spans="1:21" x14ac:dyDescent="0.35">
      <c r="A55" s="48">
        <v>19</v>
      </c>
      <c r="B55" s="49">
        <v>64733</v>
      </c>
      <c r="C55" s="50">
        <v>131797</v>
      </c>
      <c r="D55" s="27" t="s">
        <v>86</v>
      </c>
      <c r="E55" s="25" t="s">
        <v>89</v>
      </c>
      <c r="F55" s="25" t="s">
        <v>109</v>
      </c>
      <c r="G55" s="51">
        <v>1721</v>
      </c>
      <c r="H55" s="27" t="s">
        <v>19</v>
      </c>
      <c r="I55" s="27" t="s">
        <v>89</v>
      </c>
      <c r="J55" s="27" t="s">
        <v>20</v>
      </c>
      <c r="K55" s="72">
        <v>898554</v>
      </c>
      <c r="L55" s="72">
        <v>494205</v>
      </c>
      <c r="M55" s="72">
        <v>333583</v>
      </c>
      <c r="N55" s="72">
        <v>160622</v>
      </c>
      <c r="O55" s="73">
        <v>160622</v>
      </c>
      <c r="P55" s="73">
        <v>251288</v>
      </c>
      <c r="Q55" s="73">
        <v>115592</v>
      </c>
      <c r="R55" s="73">
        <v>70597</v>
      </c>
      <c r="S55" s="73">
        <v>44995</v>
      </c>
      <c r="T55" s="73">
        <v>44995</v>
      </c>
      <c r="U55" s="74">
        <v>205617</v>
      </c>
    </row>
    <row r="56" spans="1:21" x14ac:dyDescent="0.35">
      <c r="A56" s="48">
        <v>19</v>
      </c>
      <c r="B56" s="49">
        <v>64733</v>
      </c>
      <c r="C56" s="50">
        <v>131821</v>
      </c>
      <c r="D56" s="27" t="s">
        <v>86</v>
      </c>
      <c r="E56" s="25" t="s">
        <v>89</v>
      </c>
      <c r="F56" s="25" t="s">
        <v>110</v>
      </c>
      <c r="G56" s="51">
        <v>1722</v>
      </c>
      <c r="H56" s="27" t="s">
        <v>19</v>
      </c>
      <c r="I56" s="27" t="s">
        <v>89</v>
      </c>
      <c r="J56" s="27" t="s">
        <v>20</v>
      </c>
      <c r="K56" s="72">
        <v>311483</v>
      </c>
      <c r="L56" s="72">
        <v>171316</v>
      </c>
      <c r="M56" s="72">
        <v>122234</v>
      </c>
      <c r="N56" s="72">
        <v>49082</v>
      </c>
      <c r="O56" s="73">
        <v>49082</v>
      </c>
      <c r="P56" s="73">
        <v>75640</v>
      </c>
      <c r="Q56" s="73">
        <v>34794</v>
      </c>
      <c r="R56" s="73">
        <v>22463</v>
      </c>
      <c r="S56" s="73">
        <v>12331</v>
      </c>
      <c r="T56" s="73">
        <v>12331</v>
      </c>
      <c r="U56" s="74">
        <v>61413</v>
      </c>
    </row>
    <row r="57" spans="1:21" x14ac:dyDescent="0.35">
      <c r="A57" s="48">
        <v>19</v>
      </c>
      <c r="B57" s="49">
        <v>64733</v>
      </c>
      <c r="C57" s="50">
        <v>131839</v>
      </c>
      <c r="D57" s="27" t="s">
        <v>86</v>
      </c>
      <c r="E57" s="25" t="s">
        <v>89</v>
      </c>
      <c r="F57" s="25" t="s">
        <v>111</v>
      </c>
      <c r="G57" s="51">
        <v>1615</v>
      </c>
      <c r="H57" s="27" t="s">
        <v>19</v>
      </c>
      <c r="I57" s="27" t="s">
        <v>89</v>
      </c>
      <c r="J57" s="27" t="s">
        <v>20</v>
      </c>
      <c r="K57" s="72">
        <v>376335</v>
      </c>
      <c r="L57" s="72">
        <v>206984</v>
      </c>
      <c r="M57" s="72">
        <v>139244</v>
      </c>
      <c r="N57" s="72">
        <v>67740</v>
      </c>
      <c r="O57" s="73">
        <v>67740</v>
      </c>
      <c r="P57" s="73">
        <v>113689</v>
      </c>
      <c r="Q57" s="73">
        <v>52297</v>
      </c>
      <c r="R57" s="73">
        <v>31833</v>
      </c>
      <c r="S57" s="73">
        <v>20464</v>
      </c>
      <c r="T57" s="73">
        <v>20464</v>
      </c>
      <c r="U57" s="74">
        <v>88204</v>
      </c>
    </row>
    <row r="58" spans="1:21" x14ac:dyDescent="0.35">
      <c r="A58" s="48">
        <v>19</v>
      </c>
      <c r="B58" s="49">
        <v>64733</v>
      </c>
      <c r="C58" s="50">
        <v>131904</v>
      </c>
      <c r="D58" s="27" t="s">
        <v>86</v>
      </c>
      <c r="E58" s="25" t="s">
        <v>89</v>
      </c>
      <c r="F58" s="25" t="s">
        <v>112</v>
      </c>
      <c r="G58" s="51">
        <v>1711</v>
      </c>
      <c r="H58" s="27" t="s">
        <v>19</v>
      </c>
      <c r="I58" s="27" t="s">
        <v>89</v>
      </c>
      <c r="J58" s="27" t="s">
        <v>20</v>
      </c>
      <c r="K58" s="72">
        <v>443453</v>
      </c>
      <c r="L58" s="72">
        <v>243899</v>
      </c>
      <c r="M58" s="72">
        <v>169736</v>
      </c>
      <c r="N58" s="72">
        <v>74163</v>
      </c>
      <c r="O58" s="73">
        <v>74163</v>
      </c>
      <c r="P58" s="73">
        <v>132943</v>
      </c>
      <c r="Q58" s="73">
        <v>61154</v>
      </c>
      <c r="R58" s="73">
        <v>38508</v>
      </c>
      <c r="S58" s="73">
        <v>22646</v>
      </c>
      <c r="T58" s="73">
        <v>22646</v>
      </c>
      <c r="U58" s="74">
        <v>96809</v>
      </c>
    </row>
    <row r="59" spans="1:21" x14ac:dyDescent="0.35">
      <c r="A59" s="48">
        <v>19</v>
      </c>
      <c r="B59" s="49">
        <v>64733</v>
      </c>
      <c r="C59" s="50">
        <v>132027</v>
      </c>
      <c r="D59" s="27" t="s">
        <v>86</v>
      </c>
      <c r="E59" s="25" t="s">
        <v>89</v>
      </c>
      <c r="F59" s="25" t="s">
        <v>113</v>
      </c>
      <c r="G59" s="51">
        <v>1723</v>
      </c>
      <c r="H59" s="27" t="s">
        <v>19</v>
      </c>
      <c r="I59" s="27" t="s">
        <v>89</v>
      </c>
      <c r="J59" s="27" t="s">
        <v>20</v>
      </c>
      <c r="K59" s="72">
        <v>1004270</v>
      </c>
      <c r="L59" s="72">
        <v>552349</v>
      </c>
      <c r="M59" s="72">
        <v>371580</v>
      </c>
      <c r="N59" s="72">
        <v>180769</v>
      </c>
      <c r="O59" s="73">
        <v>180769</v>
      </c>
      <c r="P59" s="73">
        <v>242530</v>
      </c>
      <c r="Q59" s="73">
        <v>111564</v>
      </c>
      <c r="R59" s="73">
        <v>67908</v>
      </c>
      <c r="S59" s="73">
        <v>43656</v>
      </c>
      <c r="T59" s="73">
        <v>43656</v>
      </c>
      <c r="U59" s="74">
        <v>224425</v>
      </c>
    </row>
    <row r="60" spans="1:21" ht="31" x14ac:dyDescent="0.35">
      <c r="A60" s="48">
        <v>19</v>
      </c>
      <c r="B60" s="49">
        <v>64733</v>
      </c>
      <c r="C60" s="50">
        <v>132084</v>
      </c>
      <c r="D60" s="27" t="s">
        <v>86</v>
      </c>
      <c r="E60" s="25" t="s">
        <v>89</v>
      </c>
      <c r="F60" s="25" t="s">
        <v>114</v>
      </c>
      <c r="G60" s="51">
        <v>1738</v>
      </c>
      <c r="H60" s="27" t="s">
        <v>19</v>
      </c>
      <c r="I60" s="27" t="s">
        <v>89</v>
      </c>
      <c r="J60" s="27" t="s">
        <v>20</v>
      </c>
      <c r="K60" s="72">
        <v>506096</v>
      </c>
      <c r="L60" s="72">
        <v>278353</v>
      </c>
      <c r="M60" s="72">
        <v>179912</v>
      </c>
      <c r="N60" s="72">
        <v>98441</v>
      </c>
      <c r="O60" s="73">
        <v>98441</v>
      </c>
      <c r="P60" s="73">
        <v>123050</v>
      </c>
      <c r="Q60" s="73">
        <v>56603</v>
      </c>
      <c r="R60" s="73">
        <v>33103</v>
      </c>
      <c r="S60" s="73">
        <v>23500</v>
      </c>
      <c r="T60" s="73">
        <v>23500</v>
      </c>
      <c r="U60" s="74">
        <v>121941</v>
      </c>
    </row>
    <row r="61" spans="1:21" x14ac:dyDescent="0.35">
      <c r="A61" s="48">
        <v>19</v>
      </c>
      <c r="B61" s="49">
        <v>64733</v>
      </c>
      <c r="C61" s="50">
        <v>132282</v>
      </c>
      <c r="D61" s="27" t="s">
        <v>86</v>
      </c>
      <c r="E61" s="25" t="s">
        <v>89</v>
      </c>
      <c r="F61" s="25" t="s">
        <v>115</v>
      </c>
      <c r="G61" s="51">
        <v>1702</v>
      </c>
      <c r="H61" s="27" t="s">
        <v>19</v>
      </c>
      <c r="I61" s="27" t="s">
        <v>89</v>
      </c>
      <c r="J61" s="27" t="s">
        <v>20</v>
      </c>
      <c r="K61" s="72">
        <v>771858</v>
      </c>
      <c r="L61" s="72">
        <v>424522</v>
      </c>
      <c r="M61" s="72">
        <v>294052</v>
      </c>
      <c r="N61" s="72">
        <v>130470</v>
      </c>
      <c r="O61" s="73">
        <v>130470</v>
      </c>
      <c r="P61" s="73">
        <v>187229</v>
      </c>
      <c r="Q61" s="73">
        <v>86125</v>
      </c>
      <c r="R61" s="73">
        <v>53978</v>
      </c>
      <c r="S61" s="73">
        <v>32147</v>
      </c>
      <c r="T61" s="73">
        <v>32147</v>
      </c>
      <c r="U61" s="74">
        <v>162617</v>
      </c>
    </row>
    <row r="62" spans="1:21" x14ac:dyDescent="0.35">
      <c r="A62" s="48">
        <v>19</v>
      </c>
      <c r="B62" s="49">
        <v>64733</v>
      </c>
      <c r="C62" s="50">
        <v>133686</v>
      </c>
      <c r="D62" s="27" t="s">
        <v>86</v>
      </c>
      <c r="E62" s="25" t="s">
        <v>89</v>
      </c>
      <c r="F62" s="25" t="s">
        <v>116</v>
      </c>
      <c r="G62" s="51">
        <v>1785</v>
      </c>
      <c r="H62" s="27" t="s">
        <v>19</v>
      </c>
      <c r="I62" s="27" t="s">
        <v>89</v>
      </c>
      <c r="J62" s="27" t="s">
        <v>20</v>
      </c>
      <c r="K62" s="72">
        <v>562433</v>
      </c>
      <c r="L62" s="72">
        <v>309338</v>
      </c>
      <c r="M62" s="72">
        <v>208100</v>
      </c>
      <c r="N62" s="72">
        <v>101238</v>
      </c>
      <c r="O62" s="73">
        <v>101238</v>
      </c>
      <c r="P62" s="73">
        <v>175166</v>
      </c>
      <c r="Q62" s="73">
        <v>80576</v>
      </c>
      <c r="R62" s="73">
        <v>49046</v>
      </c>
      <c r="S62" s="73">
        <v>31530</v>
      </c>
      <c r="T62" s="73">
        <v>31530</v>
      </c>
      <c r="U62" s="74">
        <v>132768</v>
      </c>
    </row>
    <row r="63" spans="1:21" x14ac:dyDescent="0.35">
      <c r="A63" s="48">
        <v>19</v>
      </c>
      <c r="B63" s="49">
        <v>64733</v>
      </c>
      <c r="C63" s="50">
        <v>133694</v>
      </c>
      <c r="D63" s="27" t="s">
        <v>86</v>
      </c>
      <c r="E63" s="25" t="s">
        <v>89</v>
      </c>
      <c r="F63" s="25" t="s">
        <v>117</v>
      </c>
      <c r="G63" s="51">
        <v>1787</v>
      </c>
      <c r="H63" s="27" t="s">
        <v>19</v>
      </c>
      <c r="I63" s="27" t="s">
        <v>89</v>
      </c>
      <c r="J63" s="27" t="s">
        <v>20</v>
      </c>
      <c r="K63" s="72">
        <v>199591</v>
      </c>
      <c r="L63" s="72">
        <v>109775</v>
      </c>
      <c r="M63" s="72">
        <v>73849</v>
      </c>
      <c r="N63" s="72">
        <v>35926</v>
      </c>
      <c r="O63" s="73">
        <v>35926</v>
      </c>
      <c r="P63" s="73">
        <v>56096</v>
      </c>
      <c r="Q63" s="73">
        <v>25804</v>
      </c>
      <c r="R63" s="73">
        <v>15707</v>
      </c>
      <c r="S63" s="73">
        <v>10097</v>
      </c>
      <c r="T63" s="73">
        <v>10097</v>
      </c>
      <c r="U63" s="74">
        <v>46023</v>
      </c>
    </row>
    <row r="64" spans="1:21" x14ac:dyDescent="0.35">
      <c r="A64" s="48">
        <v>19</v>
      </c>
      <c r="B64" s="49">
        <v>64733</v>
      </c>
      <c r="C64" s="50">
        <v>133702</v>
      </c>
      <c r="D64" s="27" t="s">
        <v>86</v>
      </c>
      <c r="E64" s="25" t="s">
        <v>89</v>
      </c>
      <c r="F64" s="25" t="s">
        <v>118</v>
      </c>
      <c r="G64" s="51">
        <v>1788</v>
      </c>
      <c r="H64" s="27" t="s">
        <v>19</v>
      </c>
      <c r="I64" s="27" t="s">
        <v>89</v>
      </c>
      <c r="J64" s="27" t="s">
        <v>20</v>
      </c>
      <c r="K64" s="72">
        <v>278932</v>
      </c>
      <c r="L64" s="72">
        <v>153413</v>
      </c>
      <c r="M64" s="72">
        <v>108437</v>
      </c>
      <c r="N64" s="72">
        <v>44976</v>
      </c>
      <c r="O64" s="73">
        <v>44976</v>
      </c>
      <c r="P64" s="73">
        <v>78535</v>
      </c>
      <c r="Q64" s="73">
        <v>36126</v>
      </c>
      <c r="R64" s="73">
        <v>23104</v>
      </c>
      <c r="S64" s="73">
        <v>13022</v>
      </c>
      <c r="T64" s="73">
        <v>13022</v>
      </c>
      <c r="U64" s="74">
        <v>57998</v>
      </c>
    </row>
    <row r="65" spans="1:21" x14ac:dyDescent="0.35">
      <c r="A65" s="48">
        <v>19</v>
      </c>
      <c r="B65" s="49">
        <v>64733</v>
      </c>
      <c r="C65" s="50">
        <v>133710</v>
      </c>
      <c r="D65" s="27" t="s">
        <v>86</v>
      </c>
      <c r="E65" s="25" t="s">
        <v>89</v>
      </c>
      <c r="F65" s="25" t="s">
        <v>119</v>
      </c>
      <c r="G65" s="51">
        <v>1791</v>
      </c>
      <c r="H65" s="27" t="s">
        <v>19</v>
      </c>
      <c r="I65" s="27" t="s">
        <v>89</v>
      </c>
      <c r="J65" s="27" t="s">
        <v>20</v>
      </c>
      <c r="K65" s="72">
        <v>688414</v>
      </c>
      <c r="L65" s="72">
        <v>378628</v>
      </c>
      <c r="M65" s="72">
        <v>279283</v>
      </c>
      <c r="N65" s="72">
        <v>99345</v>
      </c>
      <c r="O65" s="73">
        <v>99345</v>
      </c>
      <c r="P65" s="73">
        <v>211116</v>
      </c>
      <c r="Q65" s="73">
        <v>97113</v>
      </c>
      <c r="R65" s="73">
        <v>64814</v>
      </c>
      <c r="S65" s="73">
        <v>32299</v>
      </c>
      <c r="T65" s="73">
        <v>32299</v>
      </c>
      <c r="U65" s="74">
        <v>131644</v>
      </c>
    </row>
    <row r="66" spans="1:21" x14ac:dyDescent="0.35">
      <c r="A66" s="48">
        <v>19</v>
      </c>
      <c r="B66" s="49">
        <v>64733</v>
      </c>
      <c r="C66" s="50">
        <v>133868</v>
      </c>
      <c r="D66" s="27" t="s">
        <v>86</v>
      </c>
      <c r="E66" s="25" t="s">
        <v>89</v>
      </c>
      <c r="F66" s="25" t="s">
        <v>120</v>
      </c>
      <c r="G66" s="51">
        <v>1786</v>
      </c>
      <c r="H66" s="27" t="s">
        <v>19</v>
      </c>
      <c r="I66" s="27" t="s">
        <v>89</v>
      </c>
      <c r="J66" s="27" t="s">
        <v>20</v>
      </c>
      <c r="K66" s="72">
        <v>727402</v>
      </c>
      <c r="L66" s="72">
        <v>400071</v>
      </c>
      <c r="M66" s="72">
        <v>268698</v>
      </c>
      <c r="N66" s="72">
        <v>131373</v>
      </c>
      <c r="O66" s="73">
        <v>131373</v>
      </c>
      <c r="P66" s="73">
        <v>176927</v>
      </c>
      <c r="Q66" s="73">
        <v>81386</v>
      </c>
      <c r="R66" s="73">
        <v>49458</v>
      </c>
      <c r="S66" s="73">
        <v>31928</v>
      </c>
      <c r="T66" s="73">
        <v>31928</v>
      </c>
      <c r="U66" s="74">
        <v>163301</v>
      </c>
    </row>
    <row r="67" spans="1:21" x14ac:dyDescent="0.35">
      <c r="A67" s="48">
        <v>19</v>
      </c>
      <c r="B67" s="49">
        <v>64733</v>
      </c>
      <c r="C67" s="50">
        <v>133884</v>
      </c>
      <c r="D67" s="27" t="s">
        <v>86</v>
      </c>
      <c r="E67" s="25" t="s">
        <v>89</v>
      </c>
      <c r="F67" s="25" t="s">
        <v>121</v>
      </c>
      <c r="G67" s="51">
        <v>1771</v>
      </c>
      <c r="H67" s="27" t="s">
        <v>19</v>
      </c>
      <c r="I67" s="27" t="s">
        <v>89</v>
      </c>
      <c r="J67" s="27" t="s">
        <v>20</v>
      </c>
      <c r="K67" s="72">
        <v>737712</v>
      </c>
      <c r="L67" s="72">
        <v>405742</v>
      </c>
      <c r="M67" s="72">
        <v>272953</v>
      </c>
      <c r="N67" s="72">
        <v>132789</v>
      </c>
      <c r="O67" s="73">
        <v>132789</v>
      </c>
      <c r="P67" s="73">
        <v>223204</v>
      </c>
      <c r="Q67" s="73">
        <v>102674</v>
      </c>
      <c r="R67" s="73">
        <v>62497</v>
      </c>
      <c r="S67" s="73">
        <v>40177</v>
      </c>
      <c r="T67" s="73">
        <v>40177</v>
      </c>
      <c r="U67" s="74">
        <v>172966</v>
      </c>
    </row>
    <row r="68" spans="1:21" x14ac:dyDescent="0.35">
      <c r="A68" s="48">
        <v>19</v>
      </c>
      <c r="B68" s="49">
        <v>64733</v>
      </c>
      <c r="C68" s="50">
        <v>134023</v>
      </c>
      <c r="D68" s="27" t="s">
        <v>86</v>
      </c>
      <c r="E68" s="25" t="s">
        <v>89</v>
      </c>
      <c r="F68" s="25" t="s">
        <v>122</v>
      </c>
      <c r="G68" s="51">
        <v>1794</v>
      </c>
      <c r="H68" s="27" t="s">
        <v>19</v>
      </c>
      <c r="I68" s="27" t="s">
        <v>89</v>
      </c>
      <c r="J68" s="27" t="s">
        <v>20</v>
      </c>
      <c r="K68" s="72">
        <v>1168146</v>
      </c>
      <c r="L68" s="72">
        <v>642480</v>
      </c>
      <c r="M68" s="72">
        <v>432214</v>
      </c>
      <c r="N68" s="72">
        <v>210266</v>
      </c>
      <c r="O68" s="73">
        <v>210266</v>
      </c>
      <c r="P68" s="73">
        <v>346978</v>
      </c>
      <c r="Q68" s="73">
        <v>159610</v>
      </c>
      <c r="R68" s="73">
        <v>97154</v>
      </c>
      <c r="S68" s="73">
        <v>62456</v>
      </c>
      <c r="T68" s="73">
        <v>62456</v>
      </c>
      <c r="U68" s="74">
        <v>272722</v>
      </c>
    </row>
    <row r="69" spans="1:21" x14ac:dyDescent="0.35">
      <c r="A69" s="48">
        <v>19</v>
      </c>
      <c r="B69" s="49">
        <v>64733</v>
      </c>
      <c r="C69" s="50">
        <v>135129</v>
      </c>
      <c r="D69" s="27" t="s">
        <v>86</v>
      </c>
      <c r="E69" s="25" t="s">
        <v>89</v>
      </c>
      <c r="F69" s="25" t="s">
        <v>123</v>
      </c>
      <c r="G69" s="51">
        <v>1820</v>
      </c>
      <c r="H69" s="27" t="s">
        <v>19</v>
      </c>
      <c r="I69" s="27" t="s">
        <v>89</v>
      </c>
      <c r="J69" s="27" t="s">
        <v>20</v>
      </c>
      <c r="K69" s="72">
        <v>153062</v>
      </c>
      <c r="L69" s="72">
        <v>84184</v>
      </c>
      <c r="M69" s="72">
        <v>56362</v>
      </c>
      <c r="N69" s="72">
        <v>27822</v>
      </c>
      <c r="O69" s="73">
        <v>27822</v>
      </c>
      <c r="P69" s="73">
        <v>53611</v>
      </c>
      <c r="Q69" s="73">
        <v>24661</v>
      </c>
      <c r="R69" s="73">
        <v>14937</v>
      </c>
      <c r="S69" s="73">
        <v>9724</v>
      </c>
      <c r="T69" s="73">
        <v>9724</v>
      </c>
      <c r="U69" s="74">
        <v>37546</v>
      </c>
    </row>
    <row r="70" spans="1:21" x14ac:dyDescent="0.35">
      <c r="A70" s="48">
        <v>19</v>
      </c>
      <c r="B70" s="49">
        <v>64733</v>
      </c>
      <c r="C70" s="50">
        <v>135509</v>
      </c>
      <c r="D70" s="27" t="s">
        <v>86</v>
      </c>
      <c r="E70" s="25" t="s">
        <v>89</v>
      </c>
      <c r="F70" s="25" t="s">
        <v>124</v>
      </c>
      <c r="G70" s="51">
        <v>1853</v>
      </c>
      <c r="H70" s="27" t="s">
        <v>19</v>
      </c>
      <c r="I70" s="27" t="s">
        <v>89</v>
      </c>
      <c r="J70" s="27" t="s">
        <v>20</v>
      </c>
      <c r="K70" s="72">
        <v>321562</v>
      </c>
      <c r="L70" s="72">
        <v>176859</v>
      </c>
      <c r="M70" s="72">
        <v>118978</v>
      </c>
      <c r="N70" s="72">
        <v>57881</v>
      </c>
      <c r="O70" s="73">
        <v>57881</v>
      </c>
      <c r="P70" s="73">
        <v>90140</v>
      </c>
      <c r="Q70" s="73">
        <v>41464</v>
      </c>
      <c r="R70" s="73">
        <v>25239</v>
      </c>
      <c r="S70" s="73">
        <v>16225</v>
      </c>
      <c r="T70" s="73">
        <v>16225</v>
      </c>
      <c r="U70" s="74">
        <v>74106</v>
      </c>
    </row>
    <row r="71" spans="1:21" x14ac:dyDescent="0.35">
      <c r="A71" s="48">
        <v>19</v>
      </c>
      <c r="B71" s="49">
        <v>64733</v>
      </c>
      <c r="C71" s="50">
        <v>135517</v>
      </c>
      <c r="D71" s="27" t="s">
        <v>86</v>
      </c>
      <c r="E71" s="25" t="s">
        <v>89</v>
      </c>
      <c r="F71" s="25" t="s">
        <v>125</v>
      </c>
      <c r="G71" s="51">
        <v>1855</v>
      </c>
      <c r="H71" s="27" t="s">
        <v>19</v>
      </c>
      <c r="I71" s="27" t="s">
        <v>89</v>
      </c>
      <c r="J71" s="27" t="s">
        <v>20</v>
      </c>
      <c r="K71" s="72">
        <v>1261320</v>
      </c>
      <c r="L71" s="72">
        <v>693726</v>
      </c>
      <c r="M71" s="72">
        <v>395992</v>
      </c>
      <c r="N71" s="72">
        <v>297734</v>
      </c>
      <c r="O71" s="73">
        <v>297734</v>
      </c>
      <c r="P71" s="73">
        <v>375303</v>
      </c>
      <c r="Q71" s="73">
        <v>172639</v>
      </c>
      <c r="R71" s="73">
        <v>88297</v>
      </c>
      <c r="S71" s="73">
        <v>84342</v>
      </c>
      <c r="T71" s="73">
        <v>84342</v>
      </c>
      <c r="U71" s="74">
        <v>382076</v>
      </c>
    </row>
    <row r="72" spans="1:21" x14ac:dyDescent="0.35">
      <c r="A72" s="48">
        <v>19</v>
      </c>
      <c r="B72" s="49">
        <v>64733</v>
      </c>
      <c r="C72" s="50">
        <v>135632</v>
      </c>
      <c r="D72" s="27" t="s">
        <v>86</v>
      </c>
      <c r="E72" s="25" t="s">
        <v>89</v>
      </c>
      <c r="F72" s="25" t="s">
        <v>126</v>
      </c>
      <c r="G72" s="51">
        <v>1863</v>
      </c>
      <c r="H72" s="27" t="s">
        <v>19</v>
      </c>
      <c r="I72" s="27" t="s">
        <v>89</v>
      </c>
      <c r="J72" s="27" t="s">
        <v>20</v>
      </c>
      <c r="K72" s="72">
        <v>486379</v>
      </c>
      <c r="L72" s="72">
        <v>267508</v>
      </c>
      <c r="M72" s="72">
        <v>203204</v>
      </c>
      <c r="N72" s="72">
        <v>64304</v>
      </c>
      <c r="O72" s="73">
        <v>64304</v>
      </c>
      <c r="P72" s="73">
        <v>152245</v>
      </c>
      <c r="Q72" s="73">
        <v>70033</v>
      </c>
      <c r="R72" s="73">
        <v>48134</v>
      </c>
      <c r="S72" s="73">
        <v>21899</v>
      </c>
      <c r="T72" s="73">
        <v>21899</v>
      </c>
      <c r="U72" s="74">
        <v>86203</v>
      </c>
    </row>
    <row r="73" spans="1:21" x14ac:dyDescent="0.35">
      <c r="A73" s="48">
        <v>19</v>
      </c>
      <c r="B73" s="49">
        <v>64733</v>
      </c>
      <c r="C73" s="50">
        <v>135715</v>
      </c>
      <c r="D73" s="27" t="s">
        <v>86</v>
      </c>
      <c r="E73" s="25" t="s">
        <v>89</v>
      </c>
      <c r="F73" s="25" t="s">
        <v>127</v>
      </c>
      <c r="G73" s="51">
        <v>1842</v>
      </c>
      <c r="H73" s="27" t="s">
        <v>19</v>
      </c>
      <c r="I73" s="27" t="s">
        <v>89</v>
      </c>
      <c r="J73" s="27" t="s">
        <v>20</v>
      </c>
      <c r="K73" s="72">
        <v>729097</v>
      </c>
      <c r="L73" s="72">
        <v>401003</v>
      </c>
      <c r="M73" s="72">
        <v>269766</v>
      </c>
      <c r="N73" s="72">
        <v>131237</v>
      </c>
      <c r="O73" s="73">
        <v>131237</v>
      </c>
      <c r="P73" s="73">
        <v>176010</v>
      </c>
      <c r="Q73" s="73">
        <v>80965</v>
      </c>
      <c r="R73" s="73">
        <v>49283</v>
      </c>
      <c r="S73" s="73">
        <v>31682</v>
      </c>
      <c r="T73" s="73">
        <v>31682</v>
      </c>
      <c r="U73" s="74">
        <v>162919</v>
      </c>
    </row>
    <row r="74" spans="1:21" x14ac:dyDescent="0.35">
      <c r="A74" s="48">
        <v>19</v>
      </c>
      <c r="B74" s="49">
        <v>64733</v>
      </c>
      <c r="C74" s="50">
        <v>135723</v>
      </c>
      <c r="D74" s="27" t="s">
        <v>86</v>
      </c>
      <c r="E74" s="25" t="s">
        <v>89</v>
      </c>
      <c r="F74" s="25" t="s">
        <v>128</v>
      </c>
      <c r="G74" s="51">
        <v>1843</v>
      </c>
      <c r="H74" s="27" t="s">
        <v>19</v>
      </c>
      <c r="I74" s="27" t="s">
        <v>89</v>
      </c>
      <c r="J74" s="27" t="s">
        <v>20</v>
      </c>
      <c r="K74" s="72">
        <v>967574</v>
      </c>
      <c r="L74" s="72">
        <v>532166</v>
      </c>
      <c r="M74" s="72">
        <v>380278</v>
      </c>
      <c r="N74" s="72">
        <v>151888</v>
      </c>
      <c r="O74" s="73">
        <v>151888</v>
      </c>
      <c r="P74" s="73">
        <v>233434</v>
      </c>
      <c r="Q74" s="73">
        <v>107380</v>
      </c>
      <c r="R74" s="73">
        <v>69428</v>
      </c>
      <c r="S74" s="73">
        <v>37952</v>
      </c>
      <c r="T74" s="73">
        <v>37952</v>
      </c>
      <c r="U74" s="74">
        <v>189840</v>
      </c>
    </row>
    <row r="75" spans="1:21" x14ac:dyDescent="0.35">
      <c r="A75" s="48">
        <v>19</v>
      </c>
      <c r="B75" s="49">
        <v>64733</v>
      </c>
      <c r="C75" s="50">
        <v>136986</v>
      </c>
      <c r="D75" s="27" t="s">
        <v>86</v>
      </c>
      <c r="E75" s="25" t="s">
        <v>89</v>
      </c>
      <c r="F75" s="25" t="s">
        <v>129</v>
      </c>
      <c r="G75" s="51">
        <v>1925</v>
      </c>
      <c r="H75" s="27" t="s">
        <v>19</v>
      </c>
      <c r="I75" s="27" t="s">
        <v>89</v>
      </c>
      <c r="J75" s="27" t="s">
        <v>24</v>
      </c>
      <c r="K75" s="72">
        <v>1150886</v>
      </c>
      <c r="L75" s="72">
        <v>632987</v>
      </c>
      <c r="M75" s="72">
        <v>440780</v>
      </c>
      <c r="N75" s="72">
        <v>192207</v>
      </c>
      <c r="O75" s="73">
        <v>192207</v>
      </c>
      <c r="P75" s="73">
        <v>339956</v>
      </c>
      <c r="Q75" s="73">
        <v>156380</v>
      </c>
      <c r="R75" s="73">
        <v>96269</v>
      </c>
      <c r="S75" s="73">
        <v>60111</v>
      </c>
      <c r="T75" s="73">
        <v>60111</v>
      </c>
      <c r="U75" s="71">
        <v>252318</v>
      </c>
    </row>
    <row r="76" spans="1:21" x14ac:dyDescent="0.35">
      <c r="A76" s="48">
        <v>19</v>
      </c>
      <c r="B76" s="49">
        <v>64733</v>
      </c>
      <c r="C76" s="50">
        <v>137463</v>
      </c>
      <c r="D76" s="27" t="s">
        <v>86</v>
      </c>
      <c r="E76" s="25" t="s">
        <v>89</v>
      </c>
      <c r="F76" s="25" t="s">
        <v>130</v>
      </c>
      <c r="G76" s="51">
        <v>1960</v>
      </c>
      <c r="H76" s="27" t="s">
        <v>19</v>
      </c>
      <c r="I76" s="27" t="s">
        <v>89</v>
      </c>
      <c r="J76" s="27" t="s">
        <v>24</v>
      </c>
      <c r="K76" s="72">
        <v>170668</v>
      </c>
      <c r="L76" s="72">
        <v>93867</v>
      </c>
      <c r="M76" s="72">
        <v>148807</v>
      </c>
      <c r="N76" s="72">
        <v>-54940</v>
      </c>
      <c r="O76" s="73">
        <v>0</v>
      </c>
      <c r="P76" s="73">
        <v>71417</v>
      </c>
      <c r="Q76" s="73">
        <v>32852</v>
      </c>
      <c r="R76" s="73">
        <v>48134</v>
      </c>
      <c r="S76" s="73">
        <v>-15282</v>
      </c>
      <c r="T76" s="73">
        <v>0</v>
      </c>
      <c r="U76" s="71">
        <v>0</v>
      </c>
    </row>
    <row r="77" spans="1:21" x14ac:dyDescent="0.35">
      <c r="A77" s="48">
        <v>19</v>
      </c>
      <c r="B77" s="49">
        <v>64733</v>
      </c>
      <c r="C77" s="50">
        <v>137471</v>
      </c>
      <c r="D77" s="27" t="s">
        <v>86</v>
      </c>
      <c r="E77" s="25" t="s">
        <v>89</v>
      </c>
      <c r="F77" s="25" t="s">
        <v>131</v>
      </c>
      <c r="G77" s="51">
        <v>1929</v>
      </c>
      <c r="H77" s="27" t="s">
        <v>19</v>
      </c>
      <c r="I77" s="27" t="s">
        <v>89</v>
      </c>
      <c r="J77" s="27" t="s">
        <v>24</v>
      </c>
      <c r="K77" s="72">
        <v>303152</v>
      </c>
      <c r="L77" s="72">
        <v>166734</v>
      </c>
      <c r="M77" s="72">
        <v>354405</v>
      </c>
      <c r="N77" s="72">
        <v>-187671</v>
      </c>
      <c r="O77" s="73">
        <v>0</v>
      </c>
      <c r="P77" s="73">
        <v>128600</v>
      </c>
      <c r="Q77" s="73">
        <v>59156</v>
      </c>
      <c r="R77" s="73">
        <v>105896</v>
      </c>
      <c r="S77" s="73">
        <v>-46740</v>
      </c>
      <c r="T77" s="73">
        <v>0</v>
      </c>
      <c r="U77" s="71">
        <v>0</v>
      </c>
    </row>
    <row r="78" spans="1:21" x14ac:dyDescent="0.35">
      <c r="A78" s="48">
        <v>19</v>
      </c>
      <c r="B78" s="49">
        <v>64733</v>
      </c>
      <c r="C78" s="50">
        <v>137513</v>
      </c>
      <c r="D78" s="27" t="s">
        <v>86</v>
      </c>
      <c r="E78" s="25" t="s">
        <v>89</v>
      </c>
      <c r="F78" s="25" t="s">
        <v>132</v>
      </c>
      <c r="G78" s="51">
        <v>1959</v>
      </c>
      <c r="H78" s="27" t="s">
        <v>19</v>
      </c>
      <c r="I78" s="27" t="s">
        <v>89</v>
      </c>
      <c r="J78" s="27" t="s">
        <v>24</v>
      </c>
      <c r="K78" s="72">
        <v>185324</v>
      </c>
      <c r="L78" s="72">
        <v>101928</v>
      </c>
      <c r="M78" s="72">
        <v>330580</v>
      </c>
      <c r="N78" s="72">
        <v>-228652</v>
      </c>
      <c r="O78" s="73">
        <v>0</v>
      </c>
      <c r="P78" s="73">
        <v>72624</v>
      </c>
      <c r="Q78" s="73">
        <v>33407</v>
      </c>
      <c r="R78" s="73">
        <v>80393</v>
      </c>
      <c r="S78" s="73">
        <v>-46986</v>
      </c>
      <c r="T78" s="73">
        <v>0</v>
      </c>
      <c r="U78" s="71">
        <v>0</v>
      </c>
    </row>
    <row r="79" spans="1:21" x14ac:dyDescent="0.35">
      <c r="A79" s="48">
        <v>19</v>
      </c>
      <c r="B79" s="49">
        <v>64733</v>
      </c>
      <c r="C79" s="50">
        <v>137521</v>
      </c>
      <c r="D79" s="27" t="s">
        <v>86</v>
      </c>
      <c r="E79" s="25" t="s">
        <v>89</v>
      </c>
      <c r="F79" s="25" t="s">
        <v>133</v>
      </c>
      <c r="G79" s="51">
        <v>1917</v>
      </c>
      <c r="H79" s="27" t="s">
        <v>19</v>
      </c>
      <c r="I79" s="27" t="s">
        <v>89</v>
      </c>
      <c r="J79" s="27" t="s">
        <v>24</v>
      </c>
      <c r="K79" s="72">
        <v>285115</v>
      </c>
      <c r="L79" s="72">
        <v>156813</v>
      </c>
      <c r="M79" s="72">
        <v>269132</v>
      </c>
      <c r="N79" s="72">
        <v>-112319</v>
      </c>
      <c r="O79" s="73">
        <v>0</v>
      </c>
      <c r="P79" s="73">
        <v>89754</v>
      </c>
      <c r="Q79" s="73">
        <v>41287</v>
      </c>
      <c r="R79" s="73">
        <v>64179</v>
      </c>
      <c r="S79" s="73">
        <v>-22892</v>
      </c>
      <c r="T79" s="73">
        <v>0</v>
      </c>
      <c r="U79" s="71">
        <v>0</v>
      </c>
    </row>
    <row r="80" spans="1:21" x14ac:dyDescent="0.35">
      <c r="A80" s="48">
        <v>19</v>
      </c>
      <c r="B80" s="49">
        <v>64733</v>
      </c>
      <c r="C80" s="50">
        <v>137554</v>
      </c>
      <c r="D80" s="27" t="s">
        <v>86</v>
      </c>
      <c r="E80" s="25" t="s">
        <v>89</v>
      </c>
      <c r="F80" s="25" t="s">
        <v>134</v>
      </c>
      <c r="G80" s="51">
        <v>1918</v>
      </c>
      <c r="H80" s="27" t="s">
        <v>19</v>
      </c>
      <c r="I80" s="27" t="s">
        <v>89</v>
      </c>
      <c r="J80" s="27" t="s">
        <v>24</v>
      </c>
      <c r="K80" s="72">
        <v>478706</v>
      </c>
      <c r="L80" s="72">
        <v>263288</v>
      </c>
      <c r="M80" s="72">
        <v>352624</v>
      </c>
      <c r="N80" s="72">
        <v>-89336</v>
      </c>
      <c r="O80" s="73">
        <v>0</v>
      </c>
      <c r="P80" s="73">
        <v>138251</v>
      </c>
      <c r="Q80" s="73">
        <v>63595</v>
      </c>
      <c r="R80" s="73">
        <v>77015</v>
      </c>
      <c r="S80" s="73">
        <v>-13420</v>
      </c>
      <c r="T80" s="73">
        <v>0</v>
      </c>
      <c r="U80" s="71">
        <v>0</v>
      </c>
    </row>
    <row r="81" spans="1:21" x14ac:dyDescent="0.35">
      <c r="A81" s="48">
        <v>19</v>
      </c>
      <c r="B81" s="49">
        <v>64733</v>
      </c>
      <c r="C81" s="50">
        <v>137562</v>
      </c>
      <c r="D81" s="27" t="s">
        <v>86</v>
      </c>
      <c r="E81" s="25" t="s">
        <v>89</v>
      </c>
      <c r="F81" s="25" t="s">
        <v>135</v>
      </c>
      <c r="G81" s="51">
        <v>1961</v>
      </c>
      <c r="H81" s="27" t="s">
        <v>19</v>
      </c>
      <c r="I81" s="27" t="s">
        <v>89</v>
      </c>
      <c r="J81" s="27" t="s">
        <v>24</v>
      </c>
      <c r="K81" s="72">
        <v>70347</v>
      </c>
      <c r="L81" s="72">
        <v>38691</v>
      </c>
      <c r="M81" s="72">
        <v>540444</v>
      </c>
      <c r="N81" s="72">
        <v>-501753</v>
      </c>
      <c r="O81" s="73">
        <v>0</v>
      </c>
      <c r="P81" s="73">
        <v>17734</v>
      </c>
      <c r="Q81" s="73">
        <v>8158</v>
      </c>
      <c r="R81" s="73">
        <v>101336</v>
      </c>
      <c r="S81" s="73">
        <v>-93178</v>
      </c>
      <c r="T81" s="73">
        <v>0</v>
      </c>
      <c r="U81" s="71">
        <v>0</v>
      </c>
    </row>
    <row r="82" spans="1:21" x14ac:dyDescent="0.35">
      <c r="A82" s="48">
        <v>19</v>
      </c>
      <c r="B82" s="49">
        <v>64733</v>
      </c>
      <c r="C82" s="50">
        <v>137604</v>
      </c>
      <c r="D82" s="27" t="s">
        <v>86</v>
      </c>
      <c r="E82" s="25" t="s">
        <v>89</v>
      </c>
      <c r="F82" s="25" t="s">
        <v>136</v>
      </c>
      <c r="G82" s="51">
        <v>1866</v>
      </c>
      <c r="H82" s="27" t="s">
        <v>19</v>
      </c>
      <c r="I82" s="27" t="s">
        <v>89</v>
      </c>
      <c r="J82" s="27" t="s">
        <v>24</v>
      </c>
      <c r="K82" s="72">
        <v>265932</v>
      </c>
      <c r="L82" s="72">
        <v>146263</v>
      </c>
      <c r="M82" s="72">
        <v>72085</v>
      </c>
      <c r="N82" s="72">
        <v>74178</v>
      </c>
      <c r="O82" s="73">
        <v>74178</v>
      </c>
      <c r="P82" s="73">
        <v>76967</v>
      </c>
      <c r="Q82" s="73">
        <v>35405</v>
      </c>
      <c r="R82" s="73">
        <v>15565</v>
      </c>
      <c r="S82" s="73">
        <v>19840</v>
      </c>
      <c r="T82" s="73">
        <v>19840</v>
      </c>
      <c r="U82" s="71">
        <v>94018</v>
      </c>
    </row>
    <row r="83" spans="1:21" x14ac:dyDescent="0.35">
      <c r="A83" s="48">
        <v>19</v>
      </c>
      <c r="B83" s="49">
        <v>64733</v>
      </c>
      <c r="C83" s="50">
        <v>137612</v>
      </c>
      <c r="D83" s="27" t="s">
        <v>86</v>
      </c>
      <c r="E83" s="25" t="s">
        <v>89</v>
      </c>
      <c r="F83" s="25" t="s">
        <v>137</v>
      </c>
      <c r="G83" s="51">
        <v>1926</v>
      </c>
      <c r="H83" s="27" t="s">
        <v>19</v>
      </c>
      <c r="I83" s="27" t="s">
        <v>89</v>
      </c>
      <c r="J83" s="27" t="s">
        <v>24</v>
      </c>
      <c r="K83" s="72">
        <v>1295614</v>
      </c>
      <c r="L83" s="72">
        <v>712588</v>
      </c>
      <c r="M83" s="72">
        <v>823741</v>
      </c>
      <c r="N83" s="72">
        <v>-111153</v>
      </c>
      <c r="O83" s="73">
        <v>0</v>
      </c>
      <c r="P83" s="73">
        <v>448892</v>
      </c>
      <c r="Q83" s="73">
        <v>206490</v>
      </c>
      <c r="R83" s="73">
        <v>208616</v>
      </c>
      <c r="S83" s="73">
        <v>-2126</v>
      </c>
      <c r="T83" s="73">
        <v>0</v>
      </c>
      <c r="U83" s="71">
        <v>0</v>
      </c>
    </row>
    <row r="84" spans="1:21" ht="31" x14ac:dyDescent="0.35">
      <c r="A84" s="48">
        <v>19</v>
      </c>
      <c r="B84" s="49">
        <v>64733</v>
      </c>
      <c r="C84" s="50">
        <v>138305</v>
      </c>
      <c r="D84" s="27" t="s">
        <v>86</v>
      </c>
      <c r="E84" s="25" t="s">
        <v>89</v>
      </c>
      <c r="F84" s="25" t="s">
        <v>138</v>
      </c>
      <c r="G84" s="51">
        <v>2004</v>
      </c>
      <c r="H84" s="27" t="s">
        <v>19</v>
      </c>
      <c r="I84" s="27" t="s">
        <v>89</v>
      </c>
      <c r="J84" s="27" t="s">
        <v>24</v>
      </c>
      <c r="K84" s="72">
        <v>575856</v>
      </c>
      <c r="L84" s="72">
        <v>316721</v>
      </c>
      <c r="M84" s="72">
        <v>0</v>
      </c>
      <c r="N84" s="72">
        <v>316721</v>
      </c>
      <c r="O84" s="73">
        <v>316721</v>
      </c>
      <c r="P84" s="73">
        <v>166238</v>
      </c>
      <c r="Q84" s="73">
        <v>76469</v>
      </c>
      <c r="R84" s="73">
        <v>0</v>
      </c>
      <c r="S84" s="73">
        <v>76469</v>
      </c>
      <c r="T84" s="73">
        <v>76469</v>
      </c>
      <c r="U84" s="71">
        <v>393190</v>
      </c>
    </row>
    <row r="85" spans="1:21" x14ac:dyDescent="0.35">
      <c r="A85" s="48">
        <v>19</v>
      </c>
      <c r="B85" s="49">
        <v>64733</v>
      </c>
      <c r="C85" s="50">
        <v>1937226</v>
      </c>
      <c r="D85" s="27" t="s">
        <v>86</v>
      </c>
      <c r="E85" s="25" t="s">
        <v>89</v>
      </c>
      <c r="F85" s="25" t="s">
        <v>139</v>
      </c>
      <c r="G85" s="51">
        <v>2005</v>
      </c>
      <c r="H85" s="27" t="s">
        <v>85</v>
      </c>
      <c r="I85" s="27" t="s">
        <v>89</v>
      </c>
      <c r="J85" s="27" t="s">
        <v>24</v>
      </c>
      <c r="K85" s="72">
        <v>926885</v>
      </c>
      <c r="L85" s="72">
        <v>509787</v>
      </c>
      <c r="M85" s="72">
        <v>0</v>
      </c>
      <c r="N85" s="72">
        <v>509787</v>
      </c>
      <c r="O85" s="73">
        <v>509787</v>
      </c>
      <c r="P85" s="73">
        <v>235412</v>
      </c>
      <c r="Q85" s="73">
        <v>108290</v>
      </c>
      <c r="R85" s="73">
        <v>0</v>
      </c>
      <c r="S85" s="73">
        <v>108290</v>
      </c>
      <c r="T85" s="73">
        <v>108290</v>
      </c>
      <c r="U85" s="71">
        <v>618077</v>
      </c>
    </row>
    <row r="86" spans="1:21" x14ac:dyDescent="0.35">
      <c r="A86" s="48">
        <v>19</v>
      </c>
      <c r="B86" s="49">
        <v>64733</v>
      </c>
      <c r="C86" s="50">
        <v>1938885</v>
      </c>
      <c r="D86" s="27" t="s">
        <v>86</v>
      </c>
      <c r="E86" s="25" t="s">
        <v>89</v>
      </c>
      <c r="F86" s="25" t="s">
        <v>140</v>
      </c>
      <c r="G86" s="51">
        <v>2006</v>
      </c>
      <c r="H86" s="27" t="s">
        <v>85</v>
      </c>
      <c r="I86" s="27" t="s">
        <v>89</v>
      </c>
      <c r="J86" s="27" t="s">
        <v>24</v>
      </c>
      <c r="K86" s="72">
        <v>14276874</v>
      </c>
      <c r="L86" s="72">
        <v>7852281</v>
      </c>
      <c r="M86" s="72">
        <v>0</v>
      </c>
      <c r="N86" s="72">
        <v>7852281</v>
      </c>
      <c r="O86" s="73">
        <v>7852281</v>
      </c>
      <c r="P86" s="73">
        <v>3471344</v>
      </c>
      <c r="Q86" s="73">
        <v>1596818</v>
      </c>
      <c r="R86" s="73">
        <v>0</v>
      </c>
      <c r="S86" s="73">
        <v>1596818</v>
      </c>
      <c r="T86" s="73">
        <v>1596818</v>
      </c>
      <c r="U86" s="71">
        <v>9449099</v>
      </c>
    </row>
    <row r="87" spans="1:21" x14ac:dyDescent="0.35">
      <c r="A87" s="48">
        <v>19</v>
      </c>
      <c r="B87" s="49">
        <v>64733</v>
      </c>
      <c r="C87" s="50">
        <v>6018642</v>
      </c>
      <c r="D87" s="27" t="s">
        <v>86</v>
      </c>
      <c r="E87" s="25" t="s">
        <v>89</v>
      </c>
      <c r="F87" s="25" t="s">
        <v>141</v>
      </c>
      <c r="G87" s="51">
        <v>583</v>
      </c>
      <c r="H87" s="27" t="s">
        <v>19</v>
      </c>
      <c r="I87" s="27" t="s">
        <v>89</v>
      </c>
      <c r="J87" s="27" t="s">
        <v>20</v>
      </c>
      <c r="K87" s="72">
        <v>398222</v>
      </c>
      <c r="L87" s="72">
        <v>219022</v>
      </c>
      <c r="M87" s="72">
        <v>212513</v>
      </c>
      <c r="N87" s="72">
        <v>6509</v>
      </c>
      <c r="O87" s="73">
        <v>6509</v>
      </c>
      <c r="P87" s="73">
        <v>125463</v>
      </c>
      <c r="Q87" s="73">
        <v>57713</v>
      </c>
      <c r="R87" s="73">
        <v>50668</v>
      </c>
      <c r="S87" s="73">
        <v>7045</v>
      </c>
      <c r="T87" s="73">
        <v>7045</v>
      </c>
      <c r="U87" s="74">
        <v>13554</v>
      </c>
    </row>
    <row r="88" spans="1:21" x14ac:dyDescent="0.35">
      <c r="A88" s="48">
        <v>19</v>
      </c>
      <c r="B88" s="49">
        <v>64733</v>
      </c>
      <c r="C88" s="50">
        <v>6120471</v>
      </c>
      <c r="D88" s="27" t="s">
        <v>86</v>
      </c>
      <c r="E88" s="25" t="s">
        <v>89</v>
      </c>
      <c r="F88" s="25" t="s">
        <v>142</v>
      </c>
      <c r="G88" s="51">
        <v>473</v>
      </c>
      <c r="H88" s="27" t="s">
        <v>19</v>
      </c>
      <c r="I88" s="27" t="s">
        <v>89</v>
      </c>
      <c r="J88" s="27" t="s">
        <v>20</v>
      </c>
      <c r="K88" s="72">
        <v>423789</v>
      </c>
      <c r="L88" s="72">
        <v>233084</v>
      </c>
      <c r="M88" s="72">
        <v>160002</v>
      </c>
      <c r="N88" s="72">
        <v>73082</v>
      </c>
      <c r="O88" s="73">
        <v>73082</v>
      </c>
      <c r="P88" s="73">
        <v>118225</v>
      </c>
      <c r="Q88" s="73">
        <v>54384</v>
      </c>
      <c r="R88" s="73">
        <v>33779</v>
      </c>
      <c r="S88" s="73">
        <v>20605</v>
      </c>
      <c r="T88" s="73">
        <v>20605</v>
      </c>
      <c r="U88" s="74">
        <v>93687</v>
      </c>
    </row>
    <row r="89" spans="1:21" x14ac:dyDescent="0.35">
      <c r="A89" s="48">
        <v>19</v>
      </c>
      <c r="B89" s="49">
        <v>64881</v>
      </c>
      <c r="C89" s="50">
        <v>136945</v>
      </c>
      <c r="D89" s="27" t="s">
        <v>86</v>
      </c>
      <c r="E89" s="25" t="s">
        <v>95</v>
      </c>
      <c r="F89" s="25" t="s">
        <v>143</v>
      </c>
      <c r="G89" s="51">
        <v>1921</v>
      </c>
      <c r="H89" s="27" t="s">
        <v>19</v>
      </c>
      <c r="I89" s="27" t="s">
        <v>95</v>
      </c>
      <c r="J89" s="27" t="s">
        <v>24</v>
      </c>
      <c r="K89" s="72">
        <v>544016</v>
      </c>
      <c r="L89" s="72">
        <v>299209</v>
      </c>
      <c r="M89" s="72">
        <v>288268</v>
      </c>
      <c r="N89" s="72">
        <v>10941</v>
      </c>
      <c r="O89" s="73">
        <v>10941</v>
      </c>
      <c r="P89" s="73">
        <v>614022</v>
      </c>
      <c r="Q89" s="73">
        <v>282450</v>
      </c>
      <c r="R89" s="73">
        <v>249087</v>
      </c>
      <c r="S89" s="73">
        <v>33363</v>
      </c>
      <c r="T89" s="73">
        <v>33363</v>
      </c>
      <c r="U89" s="71">
        <v>44304</v>
      </c>
    </row>
    <row r="90" spans="1:21" x14ac:dyDescent="0.35">
      <c r="A90" s="48">
        <v>19</v>
      </c>
      <c r="B90" s="49">
        <v>73437</v>
      </c>
      <c r="C90" s="50">
        <v>137240</v>
      </c>
      <c r="D90" s="27" t="s">
        <v>86</v>
      </c>
      <c r="E90" s="25" t="s">
        <v>144</v>
      </c>
      <c r="F90" s="25" t="s">
        <v>145</v>
      </c>
      <c r="G90" s="51">
        <v>1952</v>
      </c>
      <c r="H90" s="27" t="s">
        <v>19</v>
      </c>
      <c r="I90" s="27" t="s">
        <v>144</v>
      </c>
      <c r="J90" s="27" t="s">
        <v>24</v>
      </c>
      <c r="K90" s="72">
        <v>448188</v>
      </c>
      <c r="L90" s="72">
        <v>246503</v>
      </c>
      <c r="M90" s="72">
        <v>303600</v>
      </c>
      <c r="N90" s="72">
        <v>-57097</v>
      </c>
      <c r="O90" s="73">
        <v>0</v>
      </c>
      <c r="P90" s="73">
        <v>75123</v>
      </c>
      <c r="Q90" s="73">
        <v>34557</v>
      </c>
      <c r="R90" s="73">
        <v>37810</v>
      </c>
      <c r="S90" s="73">
        <v>-3253</v>
      </c>
      <c r="T90" s="73">
        <v>0</v>
      </c>
      <c r="U90" s="71">
        <v>0</v>
      </c>
    </row>
    <row r="91" spans="1:21" x14ac:dyDescent="0.35">
      <c r="A91" s="48">
        <v>19</v>
      </c>
      <c r="B91" s="49">
        <v>73437</v>
      </c>
      <c r="C91" s="50">
        <v>137257</v>
      </c>
      <c r="D91" s="27" t="s">
        <v>86</v>
      </c>
      <c r="E91" s="25" t="s">
        <v>144</v>
      </c>
      <c r="F91" s="25" t="s">
        <v>146</v>
      </c>
      <c r="G91" s="51">
        <v>1953</v>
      </c>
      <c r="H91" s="27" t="s">
        <v>19</v>
      </c>
      <c r="I91" s="27" t="s">
        <v>144</v>
      </c>
      <c r="J91" s="27" t="s">
        <v>24</v>
      </c>
      <c r="K91" s="72">
        <v>285643</v>
      </c>
      <c r="L91" s="72">
        <v>157104</v>
      </c>
      <c r="M91" s="72">
        <v>187173</v>
      </c>
      <c r="N91" s="72">
        <v>-30069</v>
      </c>
      <c r="O91" s="73">
        <v>0</v>
      </c>
      <c r="P91" s="73">
        <v>41648</v>
      </c>
      <c r="Q91" s="73">
        <v>19158</v>
      </c>
      <c r="R91" s="73">
        <v>20298</v>
      </c>
      <c r="S91" s="73">
        <v>-1140</v>
      </c>
      <c r="T91" s="73">
        <v>0</v>
      </c>
      <c r="U91" s="71">
        <v>0</v>
      </c>
    </row>
    <row r="92" spans="1:21" x14ac:dyDescent="0.35">
      <c r="A92" s="48">
        <v>19</v>
      </c>
      <c r="B92" s="49">
        <v>73437</v>
      </c>
      <c r="C92" s="50">
        <v>137893</v>
      </c>
      <c r="D92" s="27" t="s">
        <v>86</v>
      </c>
      <c r="E92" s="25" t="s">
        <v>144</v>
      </c>
      <c r="F92" s="25" t="s">
        <v>147</v>
      </c>
      <c r="G92" s="51">
        <v>1996</v>
      </c>
      <c r="H92" s="27" t="s">
        <v>19</v>
      </c>
      <c r="I92" s="27" t="s">
        <v>144</v>
      </c>
      <c r="J92" s="27" t="s">
        <v>24</v>
      </c>
      <c r="K92" s="72">
        <v>930912</v>
      </c>
      <c r="L92" s="72">
        <v>512002</v>
      </c>
      <c r="M92" s="72">
        <v>346923</v>
      </c>
      <c r="N92" s="72">
        <v>165079</v>
      </c>
      <c r="O92" s="73">
        <v>165079</v>
      </c>
      <c r="P92" s="73">
        <v>147331</v>
      </c>
      <c r="Q92" s="73">
        <v>67772</v>
      </c>
      <c r="R92" s="73">
        <v>39701</v>
      </c>
      <c r="S92" s="73">
        <v>28071</v>
      </c>
      <c r="T92" s="73">
        <v>28071</v>
      </c>
      <c r="U92" s="71">
        <v>193150</v>
      </c>
    </row>
    <row r="93" spans="1:21" x14ac:dyDescent="0.35">
      <c r="A93" s="48">
        <v>19</v>
      </c>
      <c r="B93" s="49">
        <v>73437</v>
      </c>
      <c r="C93" s="50">
        <v>137984</v>
      </c>
      <c r="D93" s="27" t="s">
        <v>86</v>
      </c>
      <c r="E93" s="25" t="s">
        <v>144</v>
      </c>
      <c r="F93" s="25" t="s">
        <v>148</v>
      </c>
      <c r="G93" s="51">
        <v>1990</v>
      </c>
      <c r="H93" s="27" t="s">
        <v>19</v>
      </c>
      <c r="I93" s="27" t="s">
        <v>144</v>
      </c>
      <c r="J93" s="27" t="s">
        <v>24</v>
      </c>
      <c r="K93" s="72">
        <v>570441</v>
      </c>
      <c r="L93" s="72">
        <v>313743</v>
      </c>
      <c r="M93" s="72">
        <v>330800</v>
      </c>
      <c r="N93" s="72">
        <v>-17057</v>
      </c>
      <c r="O93" s="73">
        <v>0</v>
      </c>
      <c r="P93" s="73">
        <v>90972</v>
      </c>
      <c r="Q93" s="73">
        <v>41847</v>
      </c>
      <c r="R93" s="73">
        <v>39800</v>
      </c>
      <c r="S93" s="73">
        <v>2047</v>
      </c>
      <c r="T93" s="73">
        <v>2047</v>
      </c>
      <c r="U93" s="71">
        <v>2047</v>
      </c>
    </row>
    <row r="94" spans="1:21" x14ac:dyDescent="0.35">
      <c r="A94" s="48">
        <v>19</v>
      </c>
      <c r="B94" s="49">
        <v>75309</v>
      </c>
      <c r="C94" s="50">
        <v>136531</v>
      </c>
      <c r="D94" s="27" t="s">
        <v>86</v>
      </c>
      <c r="E94" s="25" t="s">
        <v>149</v>
      </c>
      <c r="F94" s="25" t="s">
        <v>150</v>
      </c>
      <c r="G94" s="51">
        <v>1902</v>
      </c>
      <c r="H94" s="27" t="s">
        <v>19</v>
      </c>
      <c r="I94" s="27" t="s">
        <v>149</v>
      </c>
      <c r="J94" s="27" t="s">
        <v>20</v>
      </c>
      <c r="K94" s="72">
        <v>60562</v>
      </c>
      <c r="L94" s="72">
        <v>33309</v>
      </c>
      <c r="M94" s="72">
        <v>22408</v>
      </c>
      <c r="N94" s="72">
        <v>10901</v>
      </c>
      <c r="O94" s="73">
        <v>10901</v>
      </c>
      <c r="P94" s="73">
        <v>2092</v>
      </c>
      <c r="Q94" s="73">
        <v>962</v>
      </c>
      <c r="R94" s="73">
        <v>586</v>
      </c>
      <c r="S94" s="73">
        <v>376</v>
      </c>
      <c r="T94" s="73">
        <v>376</v>
      </c>
      <c r="U94" s="74">
        <v>11277</v>
      </c>
    </row>
    <row r="95" spans="1:21" x14ac:dyDescent="0.35">
      <c r="A95" s="48">
        <v>19</v>
      </c>
      <c r="B95" s="49">
        <v>75309</v>
      </c>
      <c r="C95" s="50">
        <v>137786</v>
      </c>
      <c r="D95" s="27" t="s">
        <v>86</v>
      </c>
      <c r="E95" s="25" t="s">
        <v>149</v>
      </c>
      <c r="F95" s="25" t="s">
        <v>151</v>
      </c>
      <c r="G95" s="51">
        <v>1972</v>
      </c>
      <c r="H95" s="27" t="s">
        <v>19</v>
      </c>
      <c r="I95" s="27" t="s">
        <v>149</v>
      </c>
      <c r="J95" s="27" t="s">
        <v>24</v>
      </c>
      <c r="K95" s="72">
        <v>1990898</v>
      </c>
      <c r="L95" s="72">
        <v>1094994</v>
      </c>
      <c r="M95" s="72">
        <v>727063</v>
      </c>
      <c r="N95" s="72">
        <v>367931</v>
      </c>
      <c r="O95" s="73">
        <v>367931</v>
      </c>
      <c r="P95" s="73">
        <v>63126</v>
      </c>
      <c r="Q95" s="73">
        <v>29038</v>
      </c>
      <c r="R95" s="73">
        <v>16302</v>
      </c>
      <c r="S95" s="73">
        <v>12736</v>
      </c>
      <c r="T95" s="73">
        <v>12736</v>
      </c>
      <c r="U95" s="71">
        <v>380667</v>
      </c>
    </row>
    <row r="96" spans="1:21" x14ac:dyDescent="0.35">
      <c r="A96" s="48">
        <v>19</v>
      </c>
      <c r="B96" s="49">
        <v>75309</v>
      </c>
      <c r="C96" s="50">
        <v>138297</v>
      </c>
      <c r="D96" s="27" t="s">
        <v>86</v>
      </c>
      <c r="E96" s="25" t="s">
        <v>149</v>
      </c>
      <c r="F96" s="25" t="s">
        <v>152</v>
      </c>
      <c r="G96" s="51">
        <v>2003</v>
      </c>
      <c r="H96" s="27" t="s">
        <v>19</v>
      </c>
      <c r="I96" s="27" t="s">
        <v>149</v>
      </c>
      <c r="J96" s="27" t="s">
        <v>24</v>
      </c>
      <c r="K96" s="72">
        <v>779744</v>
      </c>
      <c r="L96" s="72">
        <v>428859</v>
      </c>
      <c r="M96" s="72">
        <v>0</v>
      </c>
      <c r="N96" s="72">
        <v>428859</v>
      </c>
      <c r="O96" s="73">
        <v>428859</v>
      </c>
      <c r="P96" s="73">
        <v>28736</v>
      </c>
      <c r="Q96" s="73">
        <v>13219</v>
      </c>
      <c r="R96" s="73">
        <v>0</v>
      </c>
      <c r="S96" s="73">
        <v>13219</v>
      </c>
      <c r="T96" s="73">
        <v>13219</v>
      </c>
      <c r="U96" s="71">
        <v>442078</v>
      </c>
    </row>
    <row r="97" spans="1:21" ht="31" x14ac:dyDescent="0.35">
      <c r="A97" s="48">
        <v>19</v>
      </c>
      <c r="B97" s="49">
        <v>76992</v>
      </c>
      <c r="C97" s="50">
        <v>133900</v>
      </c>
      <c r="D97" s="27" t="s">
        <v>86</v>
      </c>
      <c r="E97" s="25" t="s">
        <v>153</v>
      </c>
      <c r="F97" s="25" t="s">
        <v>154</v>
      </c>
      <c r="G97" s="51">
        <v>1789</v>
      </c>
      <c r="H97" s="27" t="s">
        <v>19</v>
      </c>
      <c r="I97" s="27" t="s">
        <v>89</v>
      </c>
      <c r="J97" s="27" t="s">
        <v>20</v>
      </c>
      <c r="K97" s="72">
        <v>901116</v>
      </c>
      <c r="L97" s="72">
        <v>495614</v>
      </c>
      <c r="M97" s="72">
        <v>355824</v>
      </c>
      <c r="N97" s="72">
        <v>139790</v>
      </c>
      <c r="O97" s="73">
        <v>139790</v>
      </c>
      <c r="P97" s="73">
        <v>219681</v>
      </c>
      <c r="Q97" s="73">
        <v>101053</v>
      </c>
      <c r="R97" s="73">
        <v>65645</v>
      </c>
      <c r="S97" s="73">
        <v>35408</v>
      </c>
      <c r="T97" s="73">
        <v>35408</v>
      </c>
      <c r="U97" s="74">
        <v>175198</v>
      </c>
    </row>
    <row r="98" spans="1:21" x14ac:dyDescent="0.35">
      <c r="A98" s="48">
        <v>24</v>
      </c>
      <c r="B98" s="49">
        <v>10249</v>
      </c>
      <c r="C98" s="50">
        <v>138032</v>
      </c>
      <c r="D98" s="27" t="s">
        <v>155</v>
      </c>
      <c r="E98" s="25" t="s">
        <v>156</v>
      </c>
      <c r="F98" s="25" t="s">
        <v>157</v>
      </c>
      <c r="G98" s="51">
        <v>2002</v>
      </c>
      <c r="H98" s="27" t="s">
        <v>85</v>
      </c>
      <c r="I98" s="27" t="s">
        <v>269</v>
      </c>
      <c r="J98" s="27" t="s">
        <v>24</v>
      </c>
      <c r="K98" s="72">
        <v>86332</v>
      </c>
      <c r="L98" s="72">
        <v>47483</v>
      </c>
      <c r="M98" s="72">
        <v>106325</v>
      </c>
      <c r="N98" s="72">
        <v>-58842</v>
      </c>
      <c r="O98" s="73">
        <v>0</v>
      </c>
      <c r="P98" s="73">
        <v>0</v>
      </c>
      <c r="Q98" s="73">
        <v>0</v>
      </c>
      <c r="R98" s="73">
        <v>0</v>
      </c>
      <c r="S98" s="73">
        <v>0</v>
      </c>
      <c r="T98" s="73">
        <v>0</v>
      </c>
      <c r="U98" s="71">
        <v>0</v>
      </c>
    </row>
    <row r="99" spans="1:21" x14ac:dyDescent="0.35">
      <c r="A99" s="48">
        <v>24</v>
      </c>
      <c r="B99" s="49">
        <v>65649</v>
      </c>
      <c r="C99" s="50">
        <v>6025381</v>
      </c>
      <c r="D99" s="27" t="s">
        <v>155</v>
      </c>
      <c r="E99" s="25" t="s">
        <v>158</v>
      </c>
      <c r="F99" s="25" t="s">
        <v>159</v>
      </c>
      <c r="G99" s="51">
        <v>1980</v>
      </c>
      <c r="H99" s="27" t="s">
        <v>85</v>
      </c>
      <c r="I99" s="27" t="s">
        <v>158</v>
      </c>
      <c r="J99" s="27" t="s">
        <v>24</v>
      </c>
      <c r="K99" s="72">
        <v>1683802</v>
      </c>
      <c r="L99" s="72">
        <v>926091</v>
      </c>
      <c r="M99" s="72">
        <v>722170</v>
      </c>
      <c r="N99" s="72">
        <v>203921</v>
      </c>
      <c r="O99" s="73">
        <v>203921</v>
      </c>
      <c r="P99" s="73">
        <v>1101010</v>
      </c>
      <c r="Q99" s="73">
        <v>506465</v>
      </c>
      <c r="R99" s="73">
        <v>322327</v>
      </c>
      <c r="S99" s="73">
        <v>184138</v>
      </c>
      <c r="T99" s="73">
        <v>184138</v>
      </c>
      <c r="U99" s="71">
        <v>388059</v>
      </c>
    </row>
    <row r="100" spans="1:21" x14ac:dyDescent="0.35">
      <c r="A100" s="48">
        <v>30</v>
      </c>
      <c r="B100" s="49">
        <v>10306</v>
      </c>
      <c r="C100" s="50">
        <v>133959</v>
      </c>
      <c r="D100" s="27" t="s">
        <v>160</v>
      </c>
      <c r="E100" s="25" t="s">
        <v>161</v>
      </c>
      <c r="F100" s="25" t="s">
        <v>162</v>
      </c>
      <c r="G100" s="51">
        <v>1800</v>
      </c>
      <c r="H100" s="27" t="s">
        <v>19</v>
      </c>
      <c r="I100" s="27" t="s">
        <v>163</v>
      </c>
      <c r="J100" s="27" t="s">
        <v>20</v>
      </c>
      <c r="K100" s="72">
        <v>75589</v>
      </c>
      <c r="L100" s="72">
        <v>41574</v>
      </c>
      <c r="M100" s="72">
        <v>27968</v>
      </c>
      <c r="N100" s="72">
        <v>13606</v>
      </c>
      <c r="O100" s="73">
        <v>13606</v>
      </c>
      <c r="P100" s="73">
        <v>88456</v>
      </c>
      <c r="Q100" s="73">
        <v>40690</v>
      </c>
      <c r="R100" s="73">
        <v>24768</v>
      </c>
      <c r="S100" s="73">
        <v>15922</v>
      </c>
      <c r="T100" s="73">
        <v>15922</v>
      </c>
      <c r="U100" s="74">
        <v>29528</v>
      </c>
    </row>
    <row r="101" spans="1:21" x14ac:dyDescent="0.35">
      <c r="A101" s="48">
        <v>30</v>
      </c>
      <c r="B101" s="49">
        <v>10306</v>
      </c>
      <c r="C101" s="50">
        <v>133983</v>
      </c>
      <c r="D101" s="27" t="s">
        <v>160</v>
      </c>
      <c r="E101" s="25" t="s">
        <v>161</v>
      </c>
      <c r="F101" s="25" t="s">
        <v>164</v>
      </c>
      <c r="G101" s="51">
        <v>1798</v>
      </c>
      <c r="H101" s="27" t="s">
        <v>19</v>
      </c>
      <c r="I101" s="27" t="s">
        <v>165</v>
      </c>
      <c r="J101" s="27" t="s">
        <v>20</v>
      </c>
      <c r="K101" s="72">
        <v>1039262</v>
      </c>
      <c r="L101" s="72">
        <v>571594</v>
      </c>
      <c r="M101" s="72">
        <v>395985</v>
      </c>
      <c r="N101" s="72">
        <v>175609</v>
      </c>
      <c r="O101" s="73">
        <v>175609</v>
      </c>
      <c r="P101" s="73">
        <v>311527</v>
      </c>
      <c r="Q101" s="73">
        <v>143302</v>
      </c>
      <c r="R101" s="73">
        <v>89827</v>
      </c>
      <c r="S101" s="73">
        <v>53475</v>
      </c>
      <c r="T101" s="73">
        <v>53475</v>
      </c>
      <c r="U101" s="74">
        <v>229084</v>
      </c>
    </row>
    <row r="102" spans="1:21" x14ac:dyDescent="0.35">
      <c r="A102" s="48">
        <v>30</v>
      </c>
      <c r="B102" s="49">
        <v>10306</v>
      </c>
      <c r="C102" s="50">
        <v>134056</v>
      </c>
      <c r="D102" s="27" t="s">
        <v>160</v>
      </c>
      <c r="E102" s="25" t="s">
        <v>161</v>
      </c>
      <c r="F102" s="25" t="s">
        <v>166</v>
      </c>
      <c r="G102" s="51">
        <v>1799</v>
      </c>
      <c r="H102" s="27" t="s">
        <v>19</v>
      </c>
      <c r="I102" s="27" t="s">
        <v>167</v>
      </c>
      <c r="J102" s="27" t="s">
        <v>20</v>
      </c>
      <c r="K102" s="72">
        <v>30812</v>
      </c>
      <c r="L102" s="72">
        <v>16947</v>
      </c>
      <c r="M102" s="72">
        <v>11400</v>
      </c>
      <c r="N102" s="72">
        <v>5547</v>
      </c>
      <c r="O102" s="73">
        <v>5547</v>
      </c>
      <c r="P102" s="73">
        <v>130003</v>
      </c>
      <c r="Q102" s="73">
        <v>59801</v>
      </c>
      <c r="R102" s="73">
        <v>36401</v>
      </c>
      <c r="S102" s="73">
        <v>23400</v>
      </c>
      <c r="T102" s="73">
        <v>23400</v>
      </c>
      <c r="U102" s="74">
        <v>28947</v>
      </c>
    </row>
    <row r="103" spans="1:21" x14ac:dyDescent="0.35">
      <c r="A103" s="48">
        <v>30</v>
      </c>
      <c r="B103" s="49">
        <v>10306</v>
      </c>
      <c r="C103" s="50">
        <v>137000</v>
      </c>
      <c r="D103" s="27" t="s">
        <v>160</v>
      </c>
      <c r="E103" s="25" t="s">
        <v>161</v>
      </c>
      <c r="F103" s="25" t="s">
        <v>168</v>
      </c>
      <c r="G103" s="51">
        <v>1930</v>
      </c>
      <c r="H103" s="27" t="s">
        <v>19</v>
      </c>
      <c r="I103" s="27" t="s">
        <v>165</v>
      </c>
      <c r="J103" s="27" t="s">
        <v>24</v>
      </c>
      <c r="K103" s="72">
        <v>965753</v>
      </c>
      <c r="L103" s="72">
        <v>531164</v>
      </c>
      <c r="M103" s="72">
        <v>383842</v>
      </c>
      <c r="N103" s="72">
        <v>147322</v>
      </c>
      <c r="O103" s="73">
        <v>147322</v>
      </c>
      <c r="P103" s="73">
        <v>325315</v>
      </c>
      <c r="Q103" s="73">
        <v>149645</v>
      </c>
      <c r="R103" s="73">
        <v>98045</v>
      </c>
      <c r="S103" s="73">
        <v>51600</v>
      </c>
      <c r="T103" s="73">
        <v>51600</v>
      </c>
      <c r="U103" s="71">
        <v>198922</v>
      </c>
    </row>
    <row r="104" spans="1:21" ht="31" x14ac:dyDescent="0.35">
      <c r="A104" s="48">
        <v>30</v>
      </c>
      <c r="B104" s="49">
        <v>10306</v>
      </c>
      <c r="C104" s="50">
        <v>137976</v>
      </c>
      <c r="D104" s="27" t="s">
        <v>160</v>
      </c>
      <c r="E104" s="25" t="s">
        <v>161</v>
      </c>
      <c r="F104" s="25" t="s">
        <v>169</v>
      </c>
      <c r="G104" s="51">
        <v>1987</v>
      </c>
      <c r="H104" s="27" t="s">
        <v>19</v>
      </c>
      <c r="I104" s="27" t="s">
        <v>163</v>
      </c>
      <c r="J104" s="27" t="s">
        <v>24</v>
      </c>
      <c r="K104" s="72">
        <v>147378</v>
      </c>
      <c r="L104" s="72">
        <v>81058</v>
      </c>
      <c r="M104" s="72">
        <v>112604</v>
      </c>
      <c r="N104" s="72">
        <v>-31546</v>
      </c>
      <c r="O104" s="73">
        <v>0</v>
      </c>
      <c r="P104" s="73">
        <v>310441</v>
      </c>
      <c r="Q104" s="73">
        <v>142803</v>
      </c>
      <c r="R104" s="73">
        <v>149868</v>
      </c>
      <c r="S104" s="73">
        <v>-7065</v>
      </c>
      <c r="T104" s="73">
        <v>0</v>
      </c>
      <c r="U104" s="71">
        <v>0</v>
      </c>
    </row>
    <row r="105" spans="1:21" x14ac:dyDescent="0.35">
      <c r="A105" s="48">
        <v>30</v>
      </c>
      <c r="B105" s="49">
        <v>66423</v>
      </c>
      <c r="C105" s="50">
        <v>6027379</v>
      </c>
      <c r="D105" s="27" t="s">
        <v>160</v>
      </c>
      <c r="E105" s="25" t="s">
        <v>170</v>
      </c>
      <c r="F105" s="25" t="s">
        <v>171</v>
      </c>
      <c r="G105" s="51">
        <v>1932</v>
      </c>
      <c r="H105" s="27" t="s">
        <v>19</v>
      </c>
      <c r="I105" s="27" t="s">
        <v>170</v>
      </c>
      <c r="J105" s="27" t="s">
        <v>24</v>
      </c>
      <c r="K105" s="72">
        <v>1569547</v>
      </c>
      <c r="L105" s="72">
        <v>863251</v>
      </c>
      <c r="M105" s="72">
        <v>855067</v>
      </c>
      <c r="N105" s="72">
        <v>8184</v>
      </c>
      <c r="O105" s="73">
        <v>8184</v>
      </c>
      <c r="P105" s="73">
        <v>1750098</v>
      </c>
      <c r="Q105" s="73">
        <v>805045</v>
      </c>
      <c r="R105" s="73">
        <v>481824</v>
      </c>
      <c r="S105" s="73">
        <v>323221</v>
      </c>
      <c r="T105" s="73">
        <v>323221</v>
      </c>
      <c r="U105" s="71">
        <v>331405</v>
      </c>
    </row>
    <row r="106" spans="1:21" x14ac:dyDescent="0.35">
      <c r="A106" s="48">
        <v>30</v>
      </c>
      <c r="B106" s="49">
        <v>66670</v>
      </c>
      <c r="C106" s="50">
        <v>135897</v>
      </c>
      <c r="D106" s="27" t="s">
        <v>160</v>
      </c>
      <c r="E106" s="25" t="s">
        <v>165</v>
      </c>
      <c r="F106" s="25" t="s">
        <v>172</v>
      </c>
      <c r="G106" s="51">
        <v>1765</v>
      </c>
      <c r="H106" s="27" t="s">
        <v>85</v>
      </c>
      <c r="I106" s="27" t="s">
        <v>165</v>
      </c>
      <c r="J106" s="27" t="s">
        <v>20</v>
      </c>
      <c r="K106" s="72">
        <v>99672</v>
      </c>
      <c r="L106" s="72">
        <v>54820</v>
      </c>
      <c r="M106" s="72">
        <v>36879</v>
      </c>
      <c r="N106" s="72">
        <v>17941</v>
      </c>
      <c r="O106" s="73">
        <v>17941</v>
      </c>
      <c r="P106" s="73">
        <v>28832</v>
      </c>
      <c r="Q106" s="73">
        <v>13263</v>
      </c>
      <c r="R106" s="73">
        <v>8073</v>
      </c>
      <c r="S106" s="73">
        <v>5190</v>
      </c>
      <c r="T106" s="73">
        <v>5190</v>
      </c>
      <c r="U106" s="74">
        <v>23131</v>
      </c>
    </row>
    <row r="107" spans="1:21" x14ac:dyDescent="0.35">
      <c r="A107" s="48">
        <v>31</v>
      </c>
      <c r="B107" s="49">
        <v>66852</v>
      </c>
      <c r="C107" s="50">
        <v>120105</v>
      </c>
      <c r="D107" s="27" t="s">
        <v>173</v>
      </c>
      <c r="E107" s="25" t="s">
        <v>174</v>
      </c>
      <c r="F107" s="25" t="s">
        <v>175</v>
      </c>
      <c r="G107" s="51">
        <v>1102</v>
      </c>
      <c r="H107" s="27" t="s">
        <v>19</v>
      </c>
      <c r="I107" s="27" t="s">
        <v>174</v>
      </c>
      <c r="J107" s="27" t="s">
        <v>20</v>
      </c>
      <c r="K107" s="72">
        <v>205430</v>
      </c>
      <c r="L107" s="72">
        <v>112987</v>
      </c>
      <c r="M107" s="72">
        <v>74139</v>
      </c>
      <c r="N107" s="72">
        <v>38848</v>
      </c>
      <c r="O107" s="73">
        <v>38848</v>
      </c>
      <c r="P107" s="73">
        <v>104191</v>
      </c>
      <c r="Q107" s="73">
        <v>47928</v>
      </c>
      <c r="R107" s="73">
        <v>28456</v>
      </c>
      <c r="S107" s="73">
        <v>19472</v>
      </c>
      <c r="T107" s="73">
        <v>19472</v>
      </c>
      <c r="U107" s="74">
        <v>58320</v>
      </c>
    </row>
    <row r="108" spans="1:21" x14ac:dyDescent="0.35">
      <c r="A108" s="48">
        <v>31</v>
      </c>
      <c r="B108" s="49">
        <v>66852</v>
      </c>
      <c r="C108" s="50">
        <v>138008</v>
      </c>
      <c r="D108" s="27" t="s">
        <v>173</v>
      </c>
      <c r="E108" s="25" t="s">
        <v>174</v>
      </c>
      <c r="F108" s="25" t="s">
        <v>176</v>
      </c>
      <c r="G108" s="51">
        <v>1991</v>
      </c>
      <c r="H108" s="27" t="s">
        <v>19</v>
      </c>
      <c r="I108" s="27" t="s">
        <v>174</v>
      </c>
      <c r="J108" s="27" t="s">
        <v>24</v>
      </c>
      <c r="K108" s="72">
        <v>184400</v>
      </c>
      <c r="L108" s="72">
        <v>101420</v>
      </c>
      <c r="M108" s="72">
        <v>93801</v>
      </c>
      <c r="N108" s="72">
        <v>7619</v>
      </c>
      <c r="O108" s="73">
        <v>7619</v>
      </c>
      <c r="P108" s="73">
        <v>89164</v>
      </c>
      <c r="Q108" s="73">
        <v>41015</v>
      </c>
      <c r="R108" s="73">
        <v>35881</v>
      </c>
      <c r="S108" s="73">
        <v>5134</v>
      </c>
      <c r="T108" s="73">
        <v>5134</v>
      </c>
      <c r="U108" s="71">
        <v>12753</v>
      </c>
    </row>
    <row r="109" spans="1:21" x14ac:dyDescent="0.35">
      <c r="A109" s="48">
        <v>31</v>
      </c>
      <c r="B109" s="49">
        <v>66894</v>
      </c>
      <c r="C109" s="50">
        <v>138081</v>
      </c>
      <c r="D109" s="27" t="s">
        <v>173</v>
      </c>
      <c r="E109" s="25" t="s">
        <v>177</v>
      </c>
      <c r="F109" s="25" t="s">
        <v>178</v>
      </c>
      <c r="G109" s="51">
        <v>1976</v>
      </c>
      <c r="H109" s="27" t="s">
        <v>85</v>
      </c>
      <c r="I109" s="27" t="s">
        <v>177</v>
      </c>
      <c r="J109" s="27" t="s">
        <v>24</v>
      </c>
      <c r="K109" s="72">
        <v>154345</v>
      </c>
      <c r="L109" s="72">
        <v>84890</v>
      </c>
      <c r="M109" s="72">
        <v>103380</v>
      </c>
      <c r="N109" s="72">
        <v>-18490</v>
      </c>
      <c r="O109" s="73">
        <v>0</v>
      </c>
      <c r="P109" s="73">
        <v>370031</v>
      </c>
      <c r="Q109" s="73">
        <v>170214</v>
      </c>
      <c r="R109" s="73">
        <v>185018</v>
      </c>
      <c r="S109" s="73">
        <v>-14804</v>
      </c>
      <c r="T109" s="73">
        <v>0</v>
      </c>
      <c r="U109" s="71">
        <v>0</v>
      </c>
    </row>
    <row r="110" spans="1:21" x14ac:dyDescent="0.35">
      <c r="A110" s="48">
        <v>31</v>
      </c>
      <c r="B110" s="49">
        <v>66951</v>
      </c>
      <c r="C110" s="50">
        <v>135871</v>
      </c>
      <c r="D110" s="27" t="s">
        <v>173</v>
      </c>
      <c r="E110" s="25" t="s">
        <v>179</v>
      </c>
      <c r="F110" s="25" t="s">
        <v>180</v>
      </c>
      <c r="G110" s="51">
        <v>1715</v>
      </c>
      <c r="H110" s="27" t="s">
        <v>19</v>
      </c>
      <c r="I110" s="27" t="s">
        <v>179</v>
      </c>
      <c r="J110" s="27" t="s">
        <v>20</v>
      </c>
      <c r="K110" s="72">
        <v>38166</v>
      </c>
      <c r="L110" s="72">
        <v>20991</v>
      </c>
      <c r="M110" s="72">
        <v>15914</v>
      </c>
      <c r="N110" s="72">
        <v>5077</v>
      </c>
      <c r="O110" s="73">
        <v>5077</v>
      </c>
      <c r="P110" s="73">
        <v>68450</v>
      </c>
      <c r="Q110" s="73">
        <v>31487</v>
      </c>
      <c r="R110" s="73">
        <v>21599</v>
      </c>
      <c r="S110" s="73">
        <v>9888</v>
      </c>
      <c r="T110" s="73">
        <v>9888</v>
      </c>
      <c r="U110" s="74">
        <v>14965</v>
      </c>
    </row>
    <row r="111" spans="1:21" x14ac:dyDescent="0.35">
      <c r="A111" s="48">
        <v>31</v>
      </c>
      <c r="B111" s="49">
        <v>75085</v>
      </c>
      <c r="C111" s="50">
        <v>137927</v>
      </c>
      <c r="D111" s="27" t="s">
        <v>173</v>
      </c>
      <c r="E111" s="25" t="s">
        <v>181</v>
      </c>
      <c r="F111" s="25" t="s">
        <v>182</v>
      </c>
      <c r="G111" s="51">
        <v>1979</v>
      </c>
      <c r="H111" s="27" t="s">
        <v>19</v>
      </c>
      <c r="I111" s="27" t="s">
        <v>181</v>
      </c>
      <c r="J111" s="27" t="s">
        <v>24</v>
      </c>
      <c r="K111" s="72">
        <v>1700811</v>
      </c>
      <c r="L111" s="72">
        <v>935446</v>
      </c>
      <c r="M111" s="72">
        <v>666018</v>
      </c>
      <c r="N111" s="72">
        <v>269428</v>
      </c>
      <c r="O111" s="73">
        <v>269428</v>
      </c>
      <c r="P111" s="73">
        <v>1057430</v>
      </c>
      <c r="Q111" s="73">
        <v>486418</v>
      </c>
      <c r="R111" s="73">
        <v>306599</v>
      </c>
      <c r="S111" s="73">
        <v>179819</v>
      </c>
      <c r="T111" s="73">
        <v>179819</v>
      </c>
      <c r="U111" s="71">
        <v>449247</v>
      </c>
    </row>
    <row r="112" spans="1:21" x14ac:dyDescent="0.35">
      <c r="A112" s="48">
        <v>33</v>
      </c>
      <c r="B112" s="49">
        <v>10330</v>
      </c>
      <c r="C112" s="50">
        <v>125385</v>
      </c>
      <c r="D112" s="27" t="s">
        <v>183</v>
      </c>
      <c r="E112" s="25" t="s">
        <v>184</v>
      </c>
      <c r="F112" s="25" t="s">
        <v>185</v>
      </c>
      <c r="G112" s="51">
        <v>1369</v>
      </c>
      <c r="H112" s="27" t="s">
        <v>19</v>
      </c>
      <c r="I112" s="27" t="s">
        <v>269</v>
      </c>
      <c r="J112" s="27" t="s">
        <v>20</v>
      </c>
      <c r="K112" s="72">
        <v>452806</v>
      </c>
      <c r="L112" s="72">
        <v>249043</v>
      </c>
      <c r="M112" s="72">
        <v>188983</v>
      </c>
      <c r="N112" s="72">
        <v>60060</v>
      </c>
      <c r="O112" s="73">
        <v>60060</v>
      </c>
      <c r="P112" s="73">
        <v>0</v>
      </c>
      <c r="Q112" s="73">
        <v>0</v>
      </c>
      <c r="R112" s="73">
        <v>0</v>
      </c>
      <c r="S112" s="73">
        <v>0</v>
      </c>
      <c r="T112" s="73">
        <v>0</v>
      </c>
      <c r="U112" s="74">
        <v>60060</v>
      </c>
    </row>
    <row r="113" spans="1:21" x14ac:dyDescent="0.35">
      <c r="A113" s="48">
        <v>33</v>
      </c>
      <c r="B113" s="49">
        <v>10330</v>
      </c>
      <c r="C113" s="50">
        <v>136168</v>
      </c>
      <c r="D113" s="27" t="s">
        <v>183</v>
      </c>
      <c r="E113" s="25" t="s">
        <v>184</v>
      </c>
      <c r="F113" s="25" t="s">
        <v>186</v>
      </c>
      <c r="G113" s="51">
        <v>1873</v>
      </c>
      <c r="H113" s="27" t="s">
        <v>19</v>
      </c>
      <c r="I113" s="27" t="s">
        <v>187</v>
      </c>
      <c r="J113" s="27" t="s">
        <v>20</v>
      </c>
      <c r="K113" s="72">
        <v>99652</v>
      </c>
      <c r="L113" s="72">
        <v>54809</v>
      </c>
      <c r="M113" s="72">
        <v>36871</v>
      </c>
      <c r="N113" s="72">
        <v>17938</v>
      </c>
      <c r="O113" s="73">
        <v>17938</v>
      </c>
      <c r="P113" s="73">
        <v>44689</v>
      </c>
      <c r="Q113" s="73">
        <v>20557</v>
      </c>
      <c r="R113" s="73">
        <v>12513</v>
      </c>
      <c r="S113" s="73">
        <v>8044</v>
      </c>
      <c r="T113" s="73">
        <v>8044</v>
      </c>
      <c r="U113" s="74">
        <v>25982</v>
      </c>
    </row>
    <row r="114" spans="1:21" x14ac:dyDescent="0.35">
      <c r="A114" s="48">
        <v>33</v>
      </c>
      <c r="B114" s="49">
        <v>10330</v>
      </c>
      <c r="C114" s="50">
        <v>137836</v>
      </c>
      <c r="D114" s="27" t="s">
        <v>183</v>
      </c>
      <c r="E114" s="25" t="s">
        <v>184</v>
      </c>
      <c r="F114" s="25" t="s">
        <v>188</v>
      </c>
      <c r="G114" s="51">
        <v>1984</v>
      </c>
      <c r="H114" s="27" t="s">
        <v>19</v>
      </c>
      <c r="I114" s="27" t="s">
        <v>189</v>
      </c>
      <c r="J114" s="27" t="s">
        <v>24</v>
      </c>
      <c r="K114" s="72">
        <v>816712</v>
      </c>
      <c r="L114" s="72">
        <v>449192</v>
      </c>
      <c r="M114" s="72">
        <v>374670</v>
      </c>
      <c r="N114" s="72">
        <v>74522</v>
      </c>
      <c r="O114" s="73">
        <v>74522</v>
      </c>
      <c r="P114" s="73">
        <v>215733</v>
      </c>
      <c r="Q114" s="73">
        <v>99237</v>
      </c>
      <c r="R114" s="73">
        <v>77283</v>
      </c>
      <c r="S114" s="73">
        <v>21954</v>
      </c>
      <c r="T114" s="73">
        <v>21954</v>
      </c>
      <c r="U114" s="71">
        <v>96476</v>
      </c>
    </row>
    <row r="115" spans="1:21" x14ac:dyDescent="0.35">
      <c r="A115" s="48">
        <v>33</v>
      </c>
      <c r="B115" s="49">
        <v>10330</v>
      </c>
      <c r="C115" s="50">
        <v>137851</v>
      </c>
      <c r="D115" s="27" t="s">
        <v>183</v>
      </c>
      <c r="E115" s="25" t="s">
        <v>184</v>
      </c>
      <c r="F115" s="25" t="s">
        <v>190</v>
      </c>
      <c r="G115" s="51">
        <v>1988</v>
      </c>
      <c r="H115" s="27" t="s">
        <v>19</v>
      </c>
      <c r="I115" s="27" t="s">
        <v>191</v>
      </c>
      <c r="J115" s="27" t="s">
        <v>24</v>
      </c>
      <c r="K115" s="72">
        <v>1148564</v>
      </c>
      <c r="L115" s="72">
        <v>631710</v>
      </c>
      <c r="M115" s="72">
        <v>497669</v>
      </c>
      <c r="N115" s="72">
        <v>134041</v>
      </c>
      <c r="O115" s="73">
        <v>134041</v>
      </c>
      <c r="P115" s="73">
        <v>245618</v>
      </c>
      <c r="Q115" s="73">
        <v>112984</v>
      </c>
      <c r="R115" s="73">
        <v>82728</v>
      </c>
      <c r="S115" s="73">
        <v>30256</v>
      </c>
      <c r="T115" s="73">
        <v>30256</v>
      </c>
      <c r="U115" s="71">
        <v>164297</v>
      </c>
    </row>
    <row r="116" spans="1:21" x14ac:dyDescent="0.35">
      <c r="A116" s="48">
        <v>33</v>
      </c>
      <c r="B116" s="49">
        <v>10330</v>
      </c>
      <c r="C116" s="50">
        <v>137869</v>
      </c>
      <c r="D116" s="27" t="s">
        <v>183</v>
      </c>
      <c r="E116" s="25" t="s">
        <v>184</v>
      </c>
      <c r="F116" s="25" t="s">
        <v>192</v>
      </c>
      <c r="G116" s="51">
        <v>1993</v>
      </c>
      <c r="H116" s="27" t="s">
        <v>19</v>
      </c>
      <c r="I116" s="27" t="s">
        <v>189</v>
      </c>
      <c r="J116" s="27" t="s">
        <v>24</v>
      </c>
      <c r="K116" s="72">
        <v>577403</v>
      </c>
      <c r="L116" s="72">
        <v>317572</v>
      </c>
      <c r="M116" s="72">
        <v>239645</v>
      </c>
      <c r="N116" s="72">
        <v>77927</v>
      </c>
      <c r="O116" s="73">
        <v>77927</v>
      </c>
      <c r="P116" s="73">
        <v>158726</v>
      </c>
      <c r="Q116" s="73">
        <v>73014</v>
      </c>
      <c r="R116" s="73">
        <v>48463</v>
      </c>
      <c r="S116" s="73">
        <v>24551</v>
      </c>
      <c r="T116" s="73">
        <v>24551</v>
      </c>
      <c r="U116" s="71">
        <v>102478</v>
      </c>
    </row>
    <row r="117" spans="1:21" x14ac:dyDescent="0.35">
      <c r="A117" s="48">
        <v>33</v>
      </c>
      <c r="B117" s="49">
        <v>10330</v>
      </c>
      <c r="C117" s="50">
        <v>138024</v>
      </c>
      <c r="D117" s="27" t="s">
        <v>183</v>
      </c>
      <c r="E117" s="25" t="s">
        <v>184</v>
      </c>
      <c r="F117" s="25" t="s">
        <v>193</v>
      </c>
      <c r="G117" s="51">
        <v>1974</v>
      </c>
      <c r="H117" s="27" t="s">
        <v>19</v>
      </c>
      <c r="I117" s="27" t="s">
        <v>194</v>
      </c>
      <c r="J117" s="27" t="s">
        <v>24</v>
      </c>
      <c r="K117" s="72">
        <v>4189234</v>
      </c>
      <c r="L117" s="72">
        <v>2304079</v>
      </c>
      <c r="M117" s="72">
        <v>1373106</v>
      </c>
      <c r="N117" s="72">
        <v>930973</v>
      </c>
      <c r="O117" s="73">
        <v>930973</v>
      </c>
      <c r="P117" s="73">
        <v>446891</v>
      </c>
      <c r="Q117" s="73">
        <v>205570</v>
      </c>
      <c r="R117" s="73">
        <v>117143</v>
      </c>
      <c r="S117" s="73">
        <v>88427</v>
      </c>
      <c r="T117" s="73">
        <v>88427</v>
      </c>
      <c r="U117" s="71">
        <v>1019400</v>
      </c>
    </row>
    <row r="118" spans="1:21" x14ac:dyDescent="0.35">
      <c r="A118" s="48">
        <v>34</v>
      </c>
      <c r="B118" s="49">
        <v>10348</v>
      </c>
      <c r="C118" s="50">
        <v>136275</v>
      </c>
      <c r="D118" s="27" t="s">
        <v>195</v>
      </c>
      <c r="E118" s="25" t="s">
        <v>196</v>
      </c>
      <c r="F118" s="25" t="s">
        <v>197</v>
      </c>
      <c r="G118" s="51">
        <v>1313</v>
      </c>
      <c r="H118" s="27" t="s">
        <v>19</v>
      </c>
      <c r="I118" s="27" t="s">
        <v>269</v>
      </c>
      <c r="J118" s="27" t="s">
        <v>20</v>
      </c>
      <c r="K118" s="72">
        <v>461780</v>
      </c>
      <c r="L118" s="72">
        <v>253979</v>
      </c>
      <c r="M118" s="72">
        <v>201427</v>
      </c>
      <c r="N118" s="72">
        <v>52552</v>
      </c>
      <c r="O118" s="73">
        <v>52552</v>
      </c>
      <c r="P118" s="73">
        <v>0</v>
      </c>
      <c r="Q118" s="73">
        <v>0</v>
      </c>
      <c r="R118" s="73">
        <v>0</v>
      </c>
      <c r="S118" s="73">
        <v>0</v>
      </c>
      <c r="T118" s="73">
        <v>0</v>
      </c>
      <c r="U118" s="74">
        <v>52552</v>
      </c>
    </row>
    <row r="119" spans="1:21" ht="31" x14ac:dyDescent="0.35">
      <c r="A119" s="48">
        <v>34</v>
      </c>
      <c r="B119" s="49">
        <v>67314</v>
      </c>
      <c r="C119" s="50">
        <v>137281</v>
      </c>
      <c r="D119" s="27" t="s">
        <v>195</v>
      </c>
      <c r="E119" s="25" t="s">
        <v>198</v>
      </c>
      <c r="F119" s="25" t="s">
        <v>199</v>
      </c>
      <c r="G119" s="51">
        <v>1949</v>
      </c>
      <c r="H119" s="27" t="s">
        <v>19</v>
      </c>
      <c r="I119" s="27" t="s">
        <v>198</v>
      </c>
      <c r="J119" s="27" t="s">
        <v>24</v>
      </c>
      <c r="K119" s="72">
        <v>2554320</v>
      </c>
      <c r="L119" s="72">
        <v>1404876</v>
      </c>
      <c r="M119" s="72">
        <v>917912</v>
      </c>
      <c r="N119" s="72">
        <v>486964</v>
      </c>
      <c r="O119" s="73">
        <v>486964</v>
      </c>
      <c r="P119" s="73">
        <v>488623</v>
      </c>
      <c r="Q119" s="73">
        <v>224767</v>
      </c>
      <c r="R119" s="73">
        <v>145942</v>
      </c>
      <c r="S119" s="73">
        <v>78825</v>
      </c>
      <c r="T119" s="73">
        <v>78825</v>
      </c>
      <c r="U119" s="71">
        <v>565789</v>
      </c>
    </row>
    <row r="120" spans="1:21" x14ac:dyDescent="0.35">
      <c r="A120" s="48">
        <v>34</v>
      </c>
      <c r="B120" s="49">
        <v>67421</v>
      </c>
      <c r="C120" s="50">
        <v>137950</v>
      </c>
      <c r="D120" s="27" t="s">
        <v>195</v>
      </c>
      <c r="E120" s="25" t="s">
        <v>200</v>
      </c>
      <c r="F120" s="25" t="s">
        <v>201</v>
      </c>
      <c r="G120" s="51">
        <v>1970</v>
      </c>
      <c r="H120" s="27" t="s">
        <v>19</v>
      </c>
      <c r="I120" s="27" t="s">
        <v>200</v>
      </c>
      <c r="J120" s="27" t="s">
        <v>24</v>
      </c>
      <c r="K120" s="72">
        <v>2035477</v>
      </c>
      <c r="L120" s="72">
        <v>1119512</v>
      </c>
      <c r="M120" s="72">
        <v>874352</v>
      </c>
      <c r="N120" s="72">
        <v>245160</v>
      </c>
      <c r="O120" s="73">
        <v>245160</v>
      </c>
      <c r="P120" s="73">
        <v>452584</v>
      </c>
      <c r="Q120" s="73">
        <v>208189</v>
      </c>
      <c r="R120" s="73">
        <v>144140</v>
      </c>
      <c r="S120" s="73">
        <v>64049</v>
      </c>
      <c r="T120" s="73">
        <v>64049</v>
      </c>
      <c r="U120" s="71">
        <v>309209</v>
      </c>
    </row>
    <row r="121" spans="1:21" x14ac:dyDescent="0.35">
      <c r="A121" s="48">
        <v>34</v>
      </c>
      <c r="B121" s="49">
        <v>67439</v>
      </c>
      <c r="C121" s="50">
        <v>123901</v>
      </c>
      <c r="D121" s="27" t="s">
        <v>195</v>
      </c>
      <c r="E121" s="25" t="s">
        <v>202</v>
      </c>
      <c r="F121" s="25" t="s">
        <v>203</v>
      </c>
      <c r="G121" s="51">
        <v>1273</v>
      </c>
      <c r="H121" s="27" t="s">
        <v>19</v>
      </c>
      <c r="I121" s="27" t="s">
        <v>202</v>
      </c>
      <c r="J121" s="27" t="s">
        <v>20</v>
      </c>
      <c r="K121" s="72">
        <v>138091</v>
      </c>
      <c r="L121" s="72">
        <v>75950</v>
      </c>
      <c r="M121" s="72">
        <v>66205</v>
      </c>
      <c r="N121" s="72">
        <v>9745</v>
      </c>
      <c r="O121" s="73">
        <v>9745</v>
      </c>
      <c r="P121" s="73">
        <v>34739</v>
      </c>
      <c r="Q121" s="73">
        <v>15980</v>
      </c>
      <c r="R121" s="73">
        <v>12604</v>
      </c>
      <c r="S121" s="73">
        <v>3376</v>
      </c>
      <c r="T121" s="73">
        <v>3376</v>
      </c>
      <c r="U121" s="74">
        <v>13121</v>
      </c>
    </row>
    <row r="122" spans="1:21" x14ac:dyDescent="0.35">
      <c r="A122" s="48">
        <v>34</v>
      </c>
      <c r="B122" s="49">
        <v>67439</v>
      </c>
      <c r="C122" s="50">
        <v>135343</v>
      </c>
      <c r="D122" s="27" t="s">
        <v>195</v>
      </c>
      <c r="E122" s="25" t="s">
        <v>202</v>
      </c>
      <c r="F122" s="25" t="s">
        <v>204</v>
      </c>
      <c r="G122" s="51">
        <v>1848</v>
      </c>
      <c r="H122" s="27" t="s">
        <v>19</v>
      </c>
      <c r="I122" s="27" t="s">
        <v>202</v>
      </c>
      <c r="J122" s="27" t="s">
        <v>20</v>
      </c>
      <c r="K122" s="72">
        <v>329774</v>
      </c>
      <c r="L122" s="72">
        <v>181376</v>
      </c>
      <c r="M122" s="72">
        <v>122016</v>
      </c>
      <c r="N122" s="72">
        <v>59360</v>
      </c>
      <c r="O122" s="73">
        <v>59360</v>
      </c>
      <c r="P122" s="73">
        <v>82016</v>
      </c>
      <c r="Q122" s="73">
        <v>37727</v>
      </c>
      <c r="R122" s="73">
        <v>22964</v>
      </c>
      <c r="S122" s="73">
        <v>14763</v>
      </c>
      <c r="T122" s="73">
        <v>14763</v>
      </c>
      <c r="U122" s="74">
        <v>74123</v>
      </c>
    </row>
    <row r="123" spans="1:21" ht="31" x14ac:dyDescent="0.35">
      <c r="A123" s="48">
        <v>34</v>
      </c>
      <c r="B123" s="49">
        <v>67439</v>
      </c>
      <c r="C123" s="50">
        <v>137406</v>
      </c>
      <c r="D123" s="27" t="s">
        <v>195</v>
      </c>
      <c r="E123" s="25" t="s">
        <v>202</v>
      </c>
      <c r="F123" s="75" t="s">
        <v>205</v>
      </c>
      <c r="G123" s="51">
        <v>1948</v>
      </c>
      <c r="H123" s="27" t="s">
        <v>19</v>
      </c>
      <c r="I123" s="27" t="s">
        <v>202</v>
      </c>
      <c r="J123" s="27" t="s">
        <v>24</v>
      </c>
      <c r="K123" s="72">
        <v>4528545</v>
      </c>
      <c r="L123" s="72">
        <v>2490700</v>
      </c>
      <c r="M123" s="72">
        <v>1541029</v>
      </c>
      <c r="N123" s="72">
        <v>949671</v>
      </c>
      <c r="O123" s="73">
        <v>949671</v>
      </c>
      <c r="P123" s="73">
        <v>889045</v>
      </c>
      <c r="Q123" s="73">
        <v>408961</v>
      </c>
      <c r="R123" s="73">
        <v>246651</v>
      </c>
      <c r="S123" s="73">
        <v>162310</v>
      </c>
      <c r="T123" s="73">
        <v>162310</v>
      </c>
      <c r="U123" s="71">
        <v>1111981</v>
      </c>
    </row>
    <row r="124" spans="1:21" x14ac:dyDescent="0.35">
      <c r="A124" s="48">
        <v>34</v>
      </c>
      <c r="B124" s="49">
        <v>67439</v>
      </c>
      <c r="C124" s="50">
        <v>137844</v>
      </c>
      <c r="D124" s="27" t="s">
        <v>195</v>
      </c>
      <c r="E124" s="25" t="s">
        <v>202</v>
      </c>
      <c r="F124" s="25" t="s">
        <v>206</v>
      </c>
      <c r="G124" s="51">
        <v>1986</v>
      </c>
      <c r="H124" s="27" t="s">
        <v>19</v>
      </c>
      <c r="I124" s="27" t="s">
        <v>202</v>
      </c>
      <c r="J124" s="27" t="s">
        <v>24</v>
      </c>
      <c r="K124" s="72">
        <v>191946</v>
      </c>
      <c r="L124" s="72">
        <v>105570</v>
      </c>
      <c r="M124" s="72">
        <v>708101</v>
      </c>
      <c r="N124" s="72">
        <v>-602531</v>
      </c>
      <c r="O124" s="73">
        <v>0</v>
      </c>
      <c r="P124" s="73">
        <v>45171</v>
      </c>
      <c r="Q124" s="73">
        <v>20779</v>
      </c>
      <c r="R124" s="73">
        <v>123998</v>
      </c>
      <c r="S124" s="73">
        <v>-103219</v>
      </c>
      <c r="T124" s="73">
        <v>0</v>
      </c>
      <c r="U124" s="71">
        <v>0</v>
      </c>
    </row>
    <row r="125" spans="1:21" x14ac:dyDescent="0.35">
      <c r="A125" s="48">
        <v>35</v>
      </c>
      <c r="B125" s="49">
        <v>67470</v>
      </c>
      <c r="C125" s="50">
        <v>127688</v>
      </c>
      <c r="D125" s="27" t="s">
        <v>207</v>
      </c>
      <c r="E125" s="25" t="s">
        <v>208</v>
      </c>
      <c r="F125" s="25" t="s">
        <v>209</v>
      </c>
      <c r="G125" s="51">
        <v>1507</v>
      </c>
      <c r="H125" s="27" t="s">
        <v>19</v>
      </c>
      <c r="I125" s="27" t="s">
        <v>208</v>
      </c>
      <c r="J125" s="27" t="s">
        <v>20</v>
      </c>
      <c r="K125" s="72">
        <v>427153</v>
      </c>
      <c r="L125" s="72">
        <v>234934</v>
      </c>
      <c r="M125" s="72">
        <v>158047</v>
      </c>
      <c r="N125" s="72">
        <v>76887</v>
      </c>
      <c r="O125" s="73">
        <v>76887</v>
      </c>
      <c r="P125" s="73">
        <v>122554</v>
      </c>
      <c r="Q125" s="73">
        <v>56375</v>
      </c>
      <c r="R125" s="73">
        <v>34315</v>
      </c>
      <c r="S125" s="73">
        <v>22060</v>
      </c>
      <c r="T125" s="73">
        <v>22060</v>
      </c>
      <c r="U125" s="74">
        <v>98947</v>
      </c>
    </row>
    <row r="126" spans="1:21" x14ac:dyDescent="0.35">
      <c r="A126" s="76">
        <v>36</v>
      </c>
      <c r="B126" s="49">
        <v>10363</v>
      </c>
      <c r="C126" s="50">
        <v>3630761</v>
      </c>
      <c r="D126" s="27" t="s">
        <v>210</v>
      </c>
      <c r="E126" s="25" t="s">
        <v>211</v>
      </c>
      <c r="F126" s="25" t="s">
        <v>212</v>
      </c>
      <c r="G126" s="51">
        <v>1910</v>
      </c>
      <c r="H126" s="27" t="s">
        <v>19</v>
      </c>
      <c r="I126" s="27" t="s">
        <v>269</v>
      </c>
      <c r="J126" s="27" t="s">
        <v>24</v>
      </c>
      <c r="K126" s="72">
        <v>17331557</v>
      </c>
      <c r="L126" s="72">
        <v>9532356</v>
      </c>
      <c r="M126" s="72">
        <v>6730255</v>
      </c>
      <c r="N126" s="72">
        <v>2802101</v>
      </c>
      <c r="O126" s="73">
        <v>2802101</v>
      </c>
      <c r="P126" s="73">
        <v>0</v>
      </c>
      <c r="Q126" s="73">
        <v>0</v>
      </c>
      <c r="R126" s="73">
        <v>0</v>
      </c>
      <c r="S126" s="73">
        <v>0</v>
      </c>
      <c r="T126" s="73">
        <v>0</v>
      </c>
      <c r="U126" s="71">
        <v>2802101</v>
      </c>
    </row>
    <row r="127" spans="1:21" x14ac:dyDescent="0.35">
      <c r="A127" s="48">
        <v>36</v>
      </c>
      <c r="B127" s="49">
        <v>10363</v>
      </c>
      <c r="C127" s="50">
        <v>6111918</v>
      </c>
      <c r="D127" s="27" t="s">
        <v>210</v>
      </c>
      <c r="E127" s="25" t="s">
        <v>211</v>
      </c>
      <c r="F127" s="25" t="s">
        <v>213</v>
      </c>
      <c r="G127" s="51">
        <v>1522</v>
      </c>
      <c r="H127" s="27" t="s">
        <v>19</v>
      </c>
      <c r="I127" s="27" t="s">
        <v>214</v>
      </c>
      <c r="J127" s="27" t="s">
        <v>20</v>
      </c>
      <c r="K127" s="72">
        <v>355273</v>
      </c>
      <c r="L127" s="72">
        <v>195400</v>
      </c>
      <c r="M127" s="72">
        <v>141386</v>
      </c>
      <c r="N127" s="72">
        <v>54014</v>
      </c>
      <c r="O127" s="73">
        <v>54014</v>
      </c>
      <c r="P127" s="73">
        <v>13900</v>
      </c>
      <c r="Q127" s="73">
        <v>6394</v>
      </c>
      <c r="R127" s="73">
        <v>4186</v>
      </c>
      <c r="S127" s="73">
        <v>2208</v>
      </c>
      <c r="T127" s="73">
        <v>2208</v>
      </c>
      <c r="U127" s="74">
        <v>56222</v>
      </c>
    </row>
    <row r="128" spans="1:21" x14ac:dyDescent="0.35">
      <c r="A128" s="76">
        <v>36</v>
      </c>
      <c r="B128" s="49">
        <v>67678</v>
      </c>
      <c r="C128" s="50">
        <v>137547</v>
      </c>
      <c r="D128" s="27" t="s">
        <v>210</v>
      </c>
      <c r="E128" s="25" t="s">
        <v>215</v>
      </c>
      <c r="F128" s="25" t="s">
        <v>216</v>
      </c>
      <c r="G128" s="51">
        <v>1945</v>
      </c>
      <c r="H128" s="27" t="s">
        <v>19</v>
      </c>
      <c r="I128" s="27" t="s">
        <v>215</v>
      </c>
      <c r="J128" s="27" t="s">
        <v>24</v>
      </c>
      <c r="K128" s="72">
        <v>2933521</v>
      </c>
      <c r="L128" s="72">
        <v>1613437</v>
      </c>
      <c r="M128" s="72">
        <v>1108341</v>
      </c>
      <c r="N128" s="72">
        <v>505096</v>
      </c>
      <c r="O128" s="73">
        <v>505096</v>
      </c>
      <c r="P128" s="73">
        <v>904850</v>
      </c>
      <c r="Q128" s="73">
        <v>416231</v>
      </c>
      <c r="R128" s="73">
        <v>249204</v>
      </c>
      <c r="S128" s="73">
        <v>167027</v>
      </c>
      <c r="T128" s="73">
        <v>167027</v>
      </c>
      <c r="U128" s="71">
        <v>672123</v>
      </c>
    </row>
    <row r="129" spans="1:21" x14ac:dyDescent="0.35">
      <c r="A129" s="76">
        <v>36</v>
      </c>
      <c r="B129" s="49">
        <v>67736</v>
      </c>
      <c r="C129" s="50">
        <v>136937</v>
      </c>
      <c r="D129" s="27" t="s">
        <v>210</v>
      </c>
      <c r="E129" s="25" t="s">
        <v>217</v>
      </c>
      <c r="F129" s="25" t="s">
        <v>218</v>
      </c>
      <c r="G129" s="51">
        <v>1919</v>
      </c>
      <c r="H129" s="27" t="s">
        <v>19</v>
      </c>
      <c r="I129" s="27" t="s">
        <v>217</v>
      </c>
      <c r="J129" s="27" t="s">
        <v>24</v>
      </c>
      <c r="K129" s="72">
        <v>3989066</v>
      </c>
      <c r="L129" s="72">
        <v>2193986</v>
      </c>
      <c r="M129" s="72">
        <v>1732075</v>
      </c>
      <c r="N129" s="72">
        <v>461911</v>
      </c>
      <c r="O129" s="73">
        <v>461911</v>
      </c>
      <c r="P129" s="73">
        <v>107687</v>
      </c>
      <c r="Q129" s="73">
        <v>49536</v>
      </c>
      <c r="R129" s="73">
        <v>31944</v>
      </c>
      <c r="S129" s="73">
        <v>17592</v>
      </c>
      <c r="T129" s="73">
        <v>17592</v>
      </c>
      <c r="U129" s="71">
        <v>479503</v>
      </c>
    </row>
    <row r="130" spans="1:21" x14ac:dyDescent="0.35">
      <c r="A130" s="77">
        <v>36</v>
      </c>
      <c r="B130" s="49">
        <v>67827</v>
      </c>
      <c r="C130" s="50">
        <v>137174</v>
      </c>
      <c r="D130" s="27" t="s">
        <v>210</v>
      </c>
      <c r="E130" s="25" t="s">
        <v>219</v>
      </c>
      <c r="F130" s="25" t="s">
        <v>220</v>
      </c>
      <c r="G130" s="51">
        <v>1937</v>
      </c>
      <c r="H130" s="27" t="s">
        <v>19</v>
      </c>
      <c r="I130" s="27" t="s">
        <v>221</v>
      </c>
      <c r="J130" s="27" t="s">
        <v>24</v>
      </c>
      <c r="K130" s="72">
        <v>1169735</v>
      </c>
      <c r="L130" s="72">
        <v>643354</v>
      </c>
      <c r="M130" s="72">
        <v>256327</v>
      </c>
      <c r="N130" s="72">
        <v>387027</v>
      </c>
      <c r="O130" s="73">
        <v>387027</v>
      </c>
      <c r="P130" s="73">
        <v>7863</v>
      </c>
      <c r="Q130" s="73">
        <v>3617</v>
      </c>
      <c r="R130" s="73">
        <v>1459</v>
      </c>
      <c r="S130" s="73">
        <v>2158</v>
      </c>
      <c r="T130" s="73">
        <v>2158</v>
      </c>
      <c r="U130" s="71">
        <v>389185</v>
      </c>
    </row>
    <row r="131" spans="1:21" x14ac:dyDescent="0.35">
      <c r="A131" s="48">
        <v>36</v>
      </c>
      <c r="B131" s="49">
        <v>67827</v>
      </c>
      <c r="C131" s="50">
        <v>137182</v>
      </c>
      <c r="D131" s="27" t="s">
        <v>210</v>
      </c>
      <c r="E131" s="25" t="s">
        <v>219</v>
      </c>
      <c r="F131" s="25" t="s">
        <v>222</v>
      </c>
      <c r="G131" s="51">
        <v>1938</v>
      </c>
      <c r="H131" s="27" t="s">
        <v>19</v>
      </c>
      <c r="I131" s="27" t="s">
        <v>221</v>
      </c>
      <c r="J131" s="27" t="s">
        <v>24</v>
      </c>
      <c r="K131" s="72">
        <v>3473647</v>
      </c>
      <c r="L131" s="72">
        <v>1910506</v>
      </c>
      <c r="M131" s="72">
        <v>1201003</v>
      </c>
      <c r="N131" s="72">
        <v>709503</v>
      </c>
      <c r="O131" s="73">
        <v>709503</v>
      </c>
      <c r="P131" s="73">
        <v>25975</v>
      </c>
      <c r="Q131" s="73">
        <v>11949</v>
      </c>
      <c r="R131" s="73">
        <v>6831</v>
      </c>
      <c r="S131" s="73">
        <v>5118</v>
      </c>
      <c r="T131" s="73">
        <v>5118</v>
      </c>
      <c r="U131" s="71">
        <v>714621</v>
      </c>
    </row>
    <row r="132" spans="1:21" x14ac:dyDescent="0.35">
      <c r="A132" s="48">
        <v>36</v>
      </c>
      <c r="B132" s="49">
        <v>67827</v>
      </c>
      <c r="C132" s="50">
        <v>137190</v>
      </c>
      <c r="D132" s="27" t="s">
        <v>210</v>
      </c>
      <c r="E132" s="25" t="s">
        <v>219</v>
      </c>
      <c r="F132" s="25" t="s">
        <v>223</v>
      </c>
      <c r="G132" s="51">
        <v>1939</v>
      </c>
      <c r="H132" s="27" t="s">
        <v>19</v>
      </c>
      <c r="I132" s="27" t="s">
        <v>221</v>
      </c>
      <c r="J132" s="27" t="s">
        <v>24</v>
      </c>
      <c r="K132" s="72">
        <v>5839672</v>
      </c>
      <c r="L132" s="72">
        <v>3211820</v>
      </c>
      <c r="M132" s="72">
        <v>1571437</v>
      </c>
      <c r="N132" s="72">
        <v>1640383</v>
      </c>
      <c r="O132" s="73">
        <v>1640383</v>
      </c>
      <c r="P132" s="73">
        <v>39672</v>
      </c>
      <c r="Q132" s="73">
        <v>18249</v>
      </c>
      <c r="R132" s="73">
        <v>8555</v>
      </c>
      <c r="S132" s="73">
        <v>9694</v>
      </c>
      <c r="T132" s="73">
        <v>9694</v>
      </c>
      <c r="U132" s="71">
        <v>1650077</v>
      </c>
    </row>
    <row r="133" spans="1:21" x14ac:dyDescent="0.35">
      <c r="A133" s="48">
        <v>36</v>
      </c>
      <c r="B133" s="49">
        <v>67827</v>
      </c>
      <c r="C133" s="50">
        <v>137208</v>
      </c>
      <c r="D133" s="27" t="s">
        <v>210</v>
      </c>
      <c r="E133" s="25" t="s">
        <v>219</v>
      </c>
      <c r="F133" s="25" t="s">
        <v>224</v>
      </c>
      <c r="G133" s="51">
        <v>1940</v>
      </c>
      <c r="H133" s="27" t="s">
        <v>19</v>
      </c>
      <c r="I133" s="27" t="s">
        <v>221</v>
      </c>
      <c r="J133" s="27" t="s">
        <v>24</v>
      </c>
      <c r="K133" s="72">
        <v>3579589</v>
      </c>
      <c r="L133" s="72">
        <v>1968774</v>
      </c>
      <c r="M133" s="72">
        <v>1178841</v>
      </c>
      <c r="N133" s="72">
        <v>789933</v>
      </c>
      <c r="O133" s="73">
        <v>789933</v>
      </c>
      <c r="P133" s="73">
        <v>24948</v>
      </c>
      <c r="Q133" s="73">
        <v>11476</v>
      </c>
      <c r="R133" s="73">
        <v>6411</v>
      </c>
      <c r="S133" s="73">
        <v>5065</v>
      </c>
      <c r="T133" s="73">
        <v>5065</v>
      </c>
      <c r="U133" s="71">
        <v>794998</v>
      </c>
    </row>
    <row r="134" spans="1:21" x14ac:dyDescent="0.35">
      <c r="A134" s="48">
        <v>36</v>
      </c>
      <c r="B134" s="49">
        <v>67827</v>
      </c>
      <c r="C134" s="50">
        <v>137216</v>
      </c>
      <c r="D134" s="27" t="s">
        <v>210</v>
      </c>
      <c r="E134" s="25" t="s">
        <v>219</v>
      </c>
      <c r="F134" s="25" t="s">
        <v>225</v>
      </c>
      <c r="G134" s="51">
        <v>1941</v>
      </c>
      <c r="H134" s="27" t="s">
        <v>19</v>
      </c>
      <c r="I134" s="27" t="s">
        <v>221</v>
      </c>
      <c r="J134" s="27" t="s">
        <v>24</v>
      </c>
      <c r="K134" s="72">
        <v>1223155</v>
      </c>
      <c r="L134" s="72">
        <v>672735</v>
      </c>
      <c r="M134" s="72">
        <v>263187</v>
      </c>
      <c r="N134" s="72">
        <v>409548</v>
      </c>
      <c r="O134" s="73">
        <v>409548</v>
      </c>
      <c r="P134" s="73">
        <v>8444</v>
      </c>
      <c r="Q134" s="73">
        <v>3884</v>
      </c>
      <c r="R134" s="73">
        <v>1548</v>
      </c>
      <c r="S134" s="73">
        <v>2336</v>
      </c>
      <c r="T134" s="73">
        <v>2336</v>
      </c>
      <c r="U134" s="71">
        <v>411884</v>
      </c>
    </row>
    <row r="135" spans="1:21" x14ac:dyDescent="0.35">
      <c r="A135" s="48">
        <v>36</v>
      </c>
      <c r="B135" s="49">
        <v>67827</v>
      </c>
      <c r="C135" s="50">
        <v>137224</v>
      </c>
      <c r="D135" s="27" t="s">
        <v>210</v>
      </c>
      <c r="E135" s="25" t="s">
        <v>219</v>
      </c>
      <c r="F135" s="25" t="s">
        <v>226</v>
      </c>
      <c r="G135" s="51">
        <v>1942</v>
      </c>
      <c r="H135" s="27" t="s">
        <v>19</v>
      </c>
      <c r="I135" s="27" t="s">
        <v>221</v>
      </c>
      <c r="J135" s="27" t="s">
        <v>24</v>
      </c>
      <c r="K135" s="72">
        <v>3491208</v>
      </c>
      <c r="L135" s="72">
        <v>1920164</v>
      </c>
      <c r="M135" s="72">
        <v>781822</v>
      </c>
      <c r="N135" s="72">
        <v>1138342</v>
      </c>
      <c r="O135" s="73">
        <v>1138342</v>
      </c>
      <c r="P135" s="73">
        <v>26200</v>
      </c>
      <c r="Q135" s="73">
        <v>12052</v>
      </c>
      <c r="R135" s="73">
        <v>4797</v>
      </c>
      <c r="S135" s="73">
        <v>7255</v>
      </c>
      <c r="T135" s="73">
        <v>7255</v>
      </c>
      <c r="U135" s="71">
        <v>1145597</v>
      </c>
    </row>
    <row r="136" spans="1:21" x14ac:dyDescent="0.35">
      <c r="A136" s="48">
        <v>36</v>
      </c>
      <c r="B136" s="49">
        <v>67827</v>
      </c>
      <c r="C136" s="50">
        <v>137232</v>
      </c>
      <c r="D136" s="27" t="s">
        <v>210</v>
      </c>
      <c r="E136" s="25" t="s">
        <v>219</v>
      </c>
      <c r="F136" s="25" t="s">
        <v>227</v>
      </c>
      <c r="G136" s="51">
        <v>1943</v>
      </c>
      <c r="H136" s="27" t="s">
        <v>19</v>
      </c>
      <c r="I136" s="27" t="s">
        <v>221</v>
      </c>
      <c r="J136" s="27" t="s">
        <v>24</v>
      </c>
      <c r="K136" s="72">
        <v>916946</v>
      </c>
      <c r="L136" s="72">
        <v>504320</v>
      </c>
      <c r="M136" s="72">
        <v>189739</v>
      </c>
      <c r="N136" s="72">
        <v>314581</v>
      </c>
      <c r="O136" s="73">
        <v>314581</v>
      </c>
      <c r="P136" s="73">
        <v>6620</v>
      </c>
      <c r="Q136" s="73">
        <v>3045</v>
      </c>
      <c r="R136" s="73">
        <v>1194</v>
      </c>
      <c r="S136" s="73">
        <v>1851</v>
      </c>
      <c r="T136" s="73">
        <v>1851</v>
      </c>
      <c r="U136" s="71">
        <v>316432</v>
      </c>
    </row>
    <row r="137" spans="1:21" ht="31" x14ac:dyDescent="0.35">
      <c r="A137" s="48">
        <v>36</v>
      </c>
      <c r="B137" s="49">
        <v>67876</v>
      </c>
      <c r="C137" s="50">
        <v>133892</v>
      </c>
      <c r="D137" s="27" t="s">
        <v>210</v>
      </c>
      <c r="E137" s="25" t="s">
        <v>228</v>
      </c>
      <c r="F137" s="25" t="s">
        <v>229</v>
      </c>
      <c r="G137" s="51">
        <v>1795</v>
      </c>
      <c r="H137" s="27" t="s">
        <v>19</v>
      </c>
      <c r="I137" s="27" t="s">
        <v>228</v>
      </c>
      <c r="J137" s="27" t="s">
        <v>20</v>
      </c>
      <c r="K137" s="72">
        <v>97725</v>
      </c>
      <c r="L137" s="72">
        <v>53749</v>
      </c>
      <c r="M137" s="72">
        <v>37926</v>
      </c>
      <c r="N137" s="72">
        <v>15823</v>
      </c>
      <c r="O137" s="73">
        <v>15823</v>
      </c>
      <c r="P137" s="73">
        <v>5621</v>
      </c>
      <c r="Q137" s="73">
        <v>2586</v>
      </c>
      <c r="R137" s="73">
        <v>1651</v>
      </c>
      <c r="S137" s="73">
        <v>935</v>
      </c>
      <c r="T137" s="73">
        <v>935</v>
      </c>
      <c r="U137" s="74">
        <v>16758</v>
      </c>
    </row>
    <row r="138" spans="1:21" x14ac:dyDescent="0.35">
      <c r="A138" s="48">
        <v>36</v>
      </c>
      <c r="B138" s="49">
        <v>67876</v>
      </c>
      <c r="C138" s="50">
        <v>136952</v>
      </c>
      <c r="D138" s="27" t="s">
        <v>210</v>
      </c>
      <c r="E138" s="25" t="s">
        <v>228</v>
      </c>
      <c r="F138" s="25" t="s">
        <v>230</v>
      </c>
      <c r="G138" s="51">
        <v>1922</v>
      </c>
      <c r="H138" s="27" t="s">
        <v>19</v>
      </c>
      <c r="I138" s="27" t="s">
        <v>228</v>
      </c>
      <c r="J138" s="27" t="s">
        <v>24</v>
      </c>
      <c r="K138" s="72">
        <v>1740803</v>
      </c>
      <c r="L138" s="72">
        <v>957442</v>
      </c>
      <c r="M138" s="72">
        <v>795089</v>
      </c>
      <c r="N138" s="72">
        <v>162353</v>
      </c>
      <c r="O138" s="73">
        <v>162353</v>
      </c>
      <c r="P138" s="73">
        <v>95339</v>
      </c>
      <c r="Q138" s="73">
        <v>43856</v>
      </c>
      <c r="R138" s="73">
        <v>27877</v>
      </c>
      <c r="S138" s="73">
        <v>15979</v>
      </c>
      <c r="T138" s="73">
        <v>15979</v>
      </c>
      <c r="U138" s="71">
        <v>178332</v>
      </c>
    </row>
    <row r="139" spans="1:21" x14ac:dyDescent="0.35">
      <c r="A139" s="48">
        <v>36</v>
      </c>
      <c r="B139" s="49">
        <v>67876</v>
      </c>
      <c r="C139" s="50">
        <v>137935</v>
      </c>
      <c r="D139" s="27" t="s">
        <v>210</v>
      </c>
      <c r="E139" s="25" t="s">
        <v>228</v>
      </c>
      <c r="F139" s="25" t="s">
        <v>231</v>
      </c>
      <c r="G139" s="51">
        <v>1971</v>
      </c>
      <c r="H139" s="27" t="s">
        <v>19</v>
      </c>
      <c r="I139" s="27" t="s">
        <v>228</v>
      </c>
      <c r="J139" s="27" t="s">
        <v>24</v>
      </c>
      <c r="K139" s="72">
        <v>695310</v>
      </c>
      <c r="L139" s="72">
        <v>382421</v>
      </c>
      <c r="M139" s="72">
        <v>366962</v>
      </c>
      <c r="N139" s="72">
        <v>15459</v>
      </c>
      <c r="O139" s="73">
        <v>15459</v>
      </c>
      <c r="P139" s="73">
        <v>34224</v>
      </c>
      <c r="Q139" s="73">
        <v>15743</v>
      </c>
      <c r="R139" s="73">
        <v>13793</v>
      </c>
      <c r="S139" s="73">
        <v>1950</v>
      </c>
      <c r="T139" s="73">
        <v>1950</v>
      </c>
      <c r="U139" s="71">
        <v>17409</v>
      </c>
    </row>
    <row r="140" spans="1:21" x14ac:dyDescent="0.35">
      <c r="A140" s="48">
        <v>36</v>
      </c>
      <c r="B140" s="49">
        <v>67892</v>
      </c>
      <c r="C140" s="50">
        <v>138321</v>
      </c>
      <c r="D140" s="27" t="s">
        <v>210</v>
      </c>
      <c r="E140" s="25" t="s">
        <v>232</v>
      </c>
      <c r="F140" s="25" t="s">
        <v>233</v>
      </c>
      <c r="G140" s="51">
        <v>2008</v>
      </c>
      <c r="H140" s="27" t="s">
        <v>19</v>
      </c>
      <c r="I140" s="27" t="s">
        <v>232</v>
      </c>
      <c r="J140" s="27" t="s">
        <v>24</v>
      </c>
      <c r="K140" s="72">
        <v>15628954</v>
      </c>
      <c r="L140" s="72">
        <v>8595925</v>
      </c>
      <c r="M140" s="72">
        <v>0</v>
      </c>
      <c r="N140" s="72">
        <v>8595925</v>
      </c>
      <c r="O140" s="73">
        <v>8595925</v>
      </c>
      <c r="P140" s="73">
        <v>267457</v>
      </c>
      <c r="Q140" s="73">
        <v>123030</v>
      </c>
      <c r="R140" s="73">
        <v>0</v>
      </c>
      <c r="S140" s="73">
        <v>123030</v>
      </c>
      <c r="T140" s="73">
        <v>123030</v>
      </c>
      <c r="U140" s="71">
        <v>8718955</v>
      </c>
    </row>
    <row r="141" spans="1:21" x14ac:dyDescent="0.35">
      <c r="A141" s="48">
        <v>36</v>
      </c>
      <c r="B141" s="49">
        <v>75051</v>
      </c>
      <c r="C141" s="50">
        <v>136960</v>
      </c>
      <c r="D141" s="27" t="s">
        <v>210</v>
      </c>
      <c r="E141" s="25" t="s">
        <v>234</v>
      </c>
      <c r="F141" s="25" t="s">
        <v>235</v>
      </c>
      <c r="G141" s="51">
        <v>1923</v>
      </c>
      <c r="H141" s="27" t="s">
        <v>19</v>
      </c>
      <c r="I141" s="27" t="s">
        <v>234</v>
      </c>
      <c r="J141" s="27" t="s">
        <v>24</v>
      </c>
      <c r="K141" s="72">
        <v>2683538</v>
      </c>
      <c r="L141" s="72">
        <v>1475946</v>
      </c>
      <c r="M141" s="72">
        <v>1557652</v>
      </c>
      <c r="N141" s="72">
        <v>-81706</v>
      </c>
      <c r="O141" s="73">
        <v>0</v>
      </c>
      <c r="P141" s="73">
        <v>235299</v>
      </c>
      <c r="Q141" s="73">
        <v>108238</v>
      </c>
      <c r="R141" s="73">
        <v>86135</v>
      </c>
      <c r="S141" s="73">
        <v>22103</v>
      </c>
      <c r="T141" s="73">
        <v>22103</v>
      </c>
      <c r="U141" s="71">
        <v>22103</v>
      </c>
    </row>
    <row r="142" spans="1:21" ht="31" x14ac:dyDescent="0.35">
      <c r="A142" s="63">
        <v>36</v>
      </c>
      <c r="B142" s="64">
        <v>75051</v>
      </c>
      <c r="C142" s="65">
        <v>137794</v>
      </c>
      <c r="D142" s="66" t="s">
        <v>210</v>
      </c>
      <c r="E142" s="67" t="s">
        <v>234</v>
      </c>
      <c r="F142" s="67" t="s">
        <v>236</v>
      </c>
      <c r="G142" s="68">
        <v>1977</v>
      </c>
      <c r="H142" s="66" t="s">
        <v>19</v>
      </c>
      <c r="I142" s="27" t="s">
        <v>234</v>
      </c>
      <c r="J142" s="66" t="s">
        <v>24</v>
      </c>
      <c r="K142" s="69">
        <v>9835315</v>
      </c>
      <c r="L142" s="69">
        <v>5409423</v>
      </c>
      <c r="M142" s="69">
        <v>4007341</v>
      </c>
      <c r="N142" s="69">
        <v>1402082</v>
      </c>
      <c r="O142" s="70">
        <v>1402082</v>
      </c>
      <c r="P142" s="70">
        <v>850021</v>
      </c>
      <c r="Q142" s="70">
        <v>391010</v>
      </c>
      <c r="R142" s="70">
        <v>261295</v>
      </c>
      <c r="S142" s="70">
        <v>129715</v>
      </c>
      <c r="T142" s="70">
        <v>129715</v>
      </c>
      <c r="U142" s="71">
        <v>1531797</v>
      </c>
    </row>
    <row r="143" spans="1:21" ht="31" x14ac:dyDescent="0.35">
      <c r="A143" s="63">
        <v>36</v>
      </c>
      <c r="B143" s="64">
        <v>75051</v>
      </c>
      <c r="C143" s="65">
        <v>138107</v>
      </c>
      <c r="D143" s="66" t="s">
        <v>210</v>
      </c>
      <c r="E143" s="67" t="s">
        <v>234</v>
      </c>
      <c r="F143" s="67" t="s">
        <v>237</v>
      </c>
      <c r="G143" s="68">
        <v>1975</v>
      </c>
      <c r="H143" s="66" t="s">
        <v>19</v>
      </c>
      <c r="I143" s="27" t="s">
        <v>234</v>
      </c>
      <c r="J143" s="66" t="s">
        <v>24</v>
      </c>
      <c r="K143" s="69">
        <v>499376</v>
      </c>
      <c r="L143" s="69">
        <v>274657</v>
      </c>
      <c r="M143" s="69">
        <v>595149</v>
      </c>
      <c r="N143" s="69">
        <v>-320492</v>
      </c>
      <c r="O143" s="70">
        <v>0</v>
      </c>
      <c r="P143" s="70">
        <v>33497</v>
      </c>
      <c r="Q143" s="70">
        <v>15409</v>
      </c>
      <c r="R143" s="70">
        <v>28712</v>
      </c>
      <c r="S143" s="70">
        <v>-13303</v>
      </c>
      <c r="T143" s="70">
        <v>0</v>
      </c>
      <c r="U143" s="71">
        <v>0</v>
      </c>
    </row>
    <row r="144" spans="1:21" x14ac:dyDescent="0.35">
      <c r="A144" s="48">
        <v>37</v>
      </c>
      <c r="B144" s="49">
        <v>10371</v>
      </c>
      <c r="C144" s="50">
        <v>136192</v>
      </c>
      <c r="D144" s="27" t="s">
        <v>238</v>
      </c>
      <c r="E144" s="25" t="s">
        <v>239</v>
      </c>
      <c r="F144" s="25" t="s">
        <v>240</v>
      </c>
      <c r="G144" s="51">
        <v>1872</v>
      </c>
      <c r="H144" s="27" t="s">
        <v>19</v>
      </c>
      <c r="I144" s="27" t="s">
        <v>241</v>
      </c>
      <c r="J144" s="27" t="s">
        <v>20</v>
      </c>
      <c r="K144" s="72">
        <v>20630</v>
      </c>
      <c r="L144" s="72">
        <v>11347</v>
      </c>
      <c r="M144" s="72">
        <v>7501</v>
      </c>
      <c r="N144" s="72">
        <v>3846</v>
      </c>
      <c r="O144" s="73">
        <v>3846</v>
      </c>
      <c r="P144" s="73">
        <v>119671</v>
      </c>
      <c r="Q144" s="73">
        <v>55049</v>
      </c>
      <c r="R144" s="73">
        <v>32930</v>
      </c>
      <c r="S144" s="73">
        <v>22119</v>
      </c>
      <c r="T144" s="73">
        <v>22119</v>
      </c>
      <c r="U144" s="74">
        <v>25965</v>
      </c>
    </row>
    <row r="145" spans="1:21" x14ac:dyDescent="0.35">
      <c r="A145" s="63">
        <v>37</v>
      </c>
      <c r="B145" s="64">
        <v>10371</v>
      </c>
      <c r="C145" s="65">
        <v>137695</v>
      </c>
      <c r="D145" s="66" t="s">
        <v>238</v>
      </c>
      <c r="E145" s="67" t="s">
        <v>239</v>
      </c>
      <c r="F145" s="67" t="s">
        <v>242</v>
      </c>
      <c r="G145" s="68">
        <v>1947</v>
      </c>
      <c r="H145" s="66" t="s">
        <v>19</v>
      </c>
      <c r="I145" s="27" t="s">
        <v>369</v>
      </c>
      <c r="J145" s="66" t="s">
        <v>24</v>
      </c>
      <c r="K145" s="69">
        <v>5466444</v>
      </c>
      <c r="L145" s="69">
        <v>3006544</v>
      </c>
      <c r="M145" s="69">
        <v>2043872</v>
      </c>
      <c r="N145" s="69">
        <v>962672</v>
      </c>
      <c r="O145" s="70">
        <v>962672</v>
      </c>
      <c r="P145" s="70">
        <v>184318</v>
      </c>
      <c r="Q145" s="70">
        <v>84787</v>
      </c>
      <c r="R145" s="70">
        <v>0</v>
      </c>
      <c r="S145" s="70">
        <v>84787</v>
      </c>
      <c r="T145" s="70">
        <v>84787</v>
      </c>
      <c r="U145" s="71">
        <v>1047459</v>
      </c>
    </row>
    <row r="146" spans="1:21" x14ac:dyDescent="0.35">
      <c r="A146" s="63">
        <v>37</v>
      </c>
      <c r="B146" s="64">
        <v>10371</v>
      </c>
      <c r="C146" s="65">
        <v>137752</v>
      </c>
      <c r="D146" s="66" t="s">
        <v>238</v>
      </c>
      <c r="E146" s="67" t="s">
        <v>239</v>
      </c>
      <c r="F146" s="67" t="s">
        <v>243</v>
      </c>
      <c r="G146" s="68">
        <v>1946</v>
      </c>
      <c r="H146" s="66" t="s">
        <v>19</v>
      </c>
      <c r="I146" s="27" t="s">
        <v>369</v>
      </c>
      <c r="J146" s="66" t="s">
        <v>24</v>
      </c>
      <c r="K146" s="69">
        <v>4110427</v>
      </c>
      <c r="L146" s="69">
        <v>2260735</v>
      </c>
      <c r="M146" s="69">
        <v>1200391</v>
      </c>
      <c r="N146" s="69">
        <v>1060344</v>
      </c>
      <c r="O146" s="70">
        <v>1060344</v>
      </c>
      <c r="P146" s="70">
        <v>7571</v>
      </c>
      <c r="Q146" s="70">
        <v>3483</v>
      </c>
      <c r="R146" s="70">
        <v>0</v>
      </c>
      <c r="S146" s="70">
        <v>3483</v>
      </c>
      <c r="T146" s="70">
        <v>3483</v>
      </c>
      <c r="U146" s="71">
        <v>1063827</v>
      </c>
    </row>
    <row r="147" spans="1:21" x14ac:dyDescent="0.35">
      <c r="A147" s="63">
        <v>37</v>
      </c>
      <c r="B147" s="64">
        <v>10371</v>
      </c>
      <c r="C147" s="65">
        <v>138016</v>
      </c>
      <c r="D147" s="66" t="s">
        <v>238</v>
      </c>
      <c r="E147" s="67" t="s">
        <v>239</v>
      </c>
      <c r="F147" s="67" t="s">
        <v>244</v>
      </c>
      <c r="G147" s="68">
        <v>1989</v>
      </c>
      <c r="H147" s="66" t="s">
        <v>19</v>
      </c>
      <c r="I147" s="27" t="s">
        <v>245</v>
      </c>
      <c r="J147" s="66" t="s">
        <v>24</v>
      </c>
      <c r="K147" s="69">
        <v>2300904</v>
      </c>
      <c r="L147" s="69">
        <v>1265497</v>
      </c>
      <c r="M147" s="69">
        <v>849005</v>
      </c>
      <c r="N147" s="69">
        <v>416492</v>
      </c>
      <c r="O147" s="70">
        <v>416492</v>
      </c>
      <c r="P147" s="70">
        <v>1446386</v>
      </c>
      <c r="Q147" s="70">
        <v>665338</v>
      </c>
      <c r="R147" s="70">
        <v>400023</v>
      </c>
      <c r="S147" s="70">
        <v>265315</v>
      </c>
      <c r="T147" s="70">
        <v>265315</v>
      </c>
      <c r="U147" s="71">
        <v>681807</v>
      </c>
    </row>
    <row r="148" spans="1:21" x14ac:dyDescent="0.35">
      <c r="A148" s="63">
        <v>37</v>
      </c>
      <c r="B148" s="64">
        <v>10371</v>
      </c>
      <c r="C148" s="65">
        <v>138404</v>
      </c>
      <c r="D148" s="66" t="s">
        <v>238</v>
      </c>
      <c r="E148" s="67" t="s">
        <v>239</v>
      </c>
      <c r="F148" s="67" t="s">
        <v>246</v>
      </c>
      <c r="G148" s="68">
        <v>2016</v>
      </c>
      <c r="H148" s="66" t="s">
        <v>19</v>
      </c>
      <c r="I148" s="27" t="s">
        <v>247</v>
      </c>
      <c r="J148" s="66" t="s">
        <v>24</v>
      </c>
      <c r="K148" s="69">
        <v>2433941</v>
      </c>
      <c r="L148" s="69">
        <v>1338668</v>
      </c>
      <c r="M148" s="69">
        <v>0</v>
      </c>
      <c r="N148" s="69">
        <v>1338668</v>
      </c>
      <c r="O148" s="70">
        <v>1338668</v>
      </c>
      <c r="P148" s="70">
        <v>1450635</v>
      </c>
      <c r="Q148" s="70">
        <v>667292</v>
      </c>
      <c r="R148" s="70">
        <v>0</v>
      </c>
      <c r="S148" s="70">
        <v>667292</v>
      </c>
      <c r="T148" s="70">
        <v>667292</v>
      </c>
      <c r="U148" s="71">
        <v>2005960</v>
      </c>
    </row>
    <row r="149" spans="1:21" x14ac:dyDescent="0.35">
      <c r="A149" s="63">
        <v>37</v>
      </c>
      <c r="B149" s="64">
        <v>68023</v>
      </c>
      <c r="C149" s="65">
        <v>138073</v>
      </c>
      <c r="D149" s="66" t="s">
        <v>238</v>
      </c>
      <c r="E149" s="67" t="s">
        <v>245</v>
      </c>
      <c r="F149" s="67" t="s">
        <v>248</v>
      </c>
      <c r="G149" s="68">
        <v>2001</v>
      </c>
      <c r="H149" s="66" t="s">
        <v>19</v>
      </c>
      <c r="I149" s="27" t="s">
        <v>245</v>
      </c>
      <c r="J149" s="66" t="s">
        <v>24</v>
      </c>
      <c r="K149" s="69">
        <v>2234584</v>
      </c>
      <c r="L149" s="69">
        <v>1229021</v>
      </c>
      <c r="M149" s="69">
        <v>755194</v>
      </c>
      <c r="N149" s="69">
        <v>473827</v>
      </c>
      <c r="O149" s="70">
        <v>473827</v>
      </c>
      <c r="P149" s="70">
        <v>1256599</v>
      </c>
      <c r="Q149" s="70">
        <v>578036</v>
      </c>
      <c r="R149" s="70">
        <v>289220</v>
      </c>
      <c r="S149" s="70">
        <v>288816</v>
      </c>
      <c r="T149" s="70">
        <v>288816</v>
      </c>
      <c r="U149" s="71">
        <v>762643</v>
      </c>
    </row>
    <row r="150" spans="1:21" x14ac:dyDescent="0.35">
      <c r="A150" s="63">
        <v>37</v>
      </c>
      <c r="B150" s="64">
        <v>68049</v>
      </c>
      <c r="C150" s="65">
        <v>138313</v>
      </c>
      <c r="D150" s="66" t="s">
        <v>238</v>
      </c>
      <c r="E150" s="67" t="s">
        <v>249</v>
      </c>
      <c r="F150" s="67" t="s">
        <v>250</v>
      </c>
      <c r="G150" s="68">
        <v>2007</v>
      </c>
      <c r="H150" s="66" t="s">
        <v>19</v>
      </c>
      <c r="I150" s="27" t="s">
        <v>249</v>
      </c>
      <c r="J150" s="66" t="s">
        <v>24</v>
      </c>
      <c r="K150" s="69">
        <v>16601197</v>
      </c>
      <c r="L150" s="69">
        <v>9130658</v>
      </c>
      <c r="M150" s="69">
        <v>0</v>
      </c>
      <c r="N150" s="69">
        <v>9130658</v>
      </c>
      <c r="O150" s="70">
        <v>9130658</v>
      </c>
      <c r="P150" s="70">
        <v>227633</v>
      </c>
      <c r="Q150" s="70">
        <v>104711</v>
      </c>
      <c r="R150" s="70">
        <v>0</v>
      </c>
      <c r="S150" s="70">
        <v>104711</v>
      </c>
      <c r="T150" s="70">
        <v>104711</v>
      </c>
      <c r="U150" s="71">
        <v>9235369</v>
      </c>
    </row>
    <row r="151" spans="1:21" x14ac:dyDescent="0.35">
      <c r="A151" s="48">
        <v>37</v>
      </c>
      <c r="B151" s="49">
        <v>68098</v>
      </c>
      <c r="C151" s="50">
        <v>133991</v>
      </c>
      <c r="D151" s="27" t="s">
        <v>238</v>
      </c>
      <c r="E151" s="25" t="s">
        <v>251</v>
      </c>
      <c r="F151" s="25" t="s">
        <v>252</v>
      </c>
      <c r="G151" s="51">
        <v>1802</v>
      </c>
      <c r="H151" s="27" t="s">
        <v>19</v>
      </c>
      <c r="I151" s="27" t="s">
        <v>251</v>
      </c>
      <c r="J151" s="27" t="s">
        <v>20</v>
      </c>
      <c r="K151" s="72">
        <v>600336</v>
      </c>
      <c r="L151" s="72">
        <v>330185</v>
      </c>
      <c r="M151" s="72">
        <v>238004</v>
      </c>
      <c r="N151" s="72">
        <v>92181</v>
      </c>
      <c r="O151" s="73">
        <v>92181</v>
      </c>
      <c r="P151" s="73">
        <v>190158</v>
      </c>
      <c r="Q151" s="73">
        <v>87473</v>
      </c>
      <c r="R151" s="73">
        <v>57051</v>
      </c>
      <c r="S151" s="73">
        <v>30422</v>
      </c>
      <c r="T151" s="73">
        <v>30422</v>
      </c>
      <c r="U151" s="74">
        <v>122603</v>
      </c>
    </row>
    <row r="152" spans="1:21" x14ac:dyDescent="0.35">
      <c r="A152" s="63">
        <v>37</v>
      </c>
      <c r="B152" s="64">
        <v>68106</v>
      </c>
      <c r="C152" s="65">
        <v>137034</v>
      </c>
      <c r="D152" s="66" t="s">
        <v>238</v>
      </c>
      <c r="E152" s="67" t="s">
        <v>253</v>
      </c>
      <c r="F152" s="67" t="s">
        <v>254</v>
      </c>
      <c r="G152" s="68">
        <v>1935</v>
      </c>
      <c r="H152" s="66" t="s">
        <v>19</v>
      </c>
      <c r="I152" s="27" t="s">
        <v>253</v>
      </c>
      <c r="J152" s="66" t="s">
        <v>24</v>
      </c>
      <c r="K152" s="69">
        <v>540829</v>
      </c>
      <c r="L152" s="69">
        <v>297456</v>
      </c>
      <c r="M152" s="69">
        <v>262017</v>
      </c>
      <c r="N152" s="69">
        <v>35439</v>
      </c>
      <c r="O152" s="70">
        <v>35439</v>
      </c>
      <c r="P152" s="70">
        <v>338244</v>
      </c>
      <c r="Q152" s="70">
        <v>155592</v>
      </c>
      <c r="R152" s="70">
        <v>111928</v>
      </c>
      <c r="S152" s="70">
        <v>43664</v>
      </c>
      <c r="T152" s="70">
        <v>43664</v>
      </c>
      <c r="U152" s="71">
        <v>79103</v>
      </c>
    </row>
    <row r="153" spans="1:21" x14ac:dyDescent="0.35">
      <c r="A153" s="63">
        <v>37</v>
      </c>
      <c r="B153" s="64">
        <v>68163</v>
      </c>
      <c r="C153" s="65">
        <v>137109</v>
      </c>
      <c r="D153" s="66" t="s">
        <v>238</v>
      </c>
      <c r="E153" s="67" t="s">
        <v>255</v>
      </c>
      <c r="F153" s="67" t="s">
        <v>256</v>
      </c>
      <c r="G153" s="68">
        <v>1934</v>
      </c>
      <c r="H153" s="66" t="s">
        <v>19</v>
      </c>
      <c r="I153" s="27" t="s">
        <v>255</v>
      </c>
      <c r="J153" s="66" t="s">
        <v>24</v>
      </c>
      <c r="K153" s="69">
        <v>4121458</v>
      </c>
      <c r="L153" s="69">
        <v>2266802</v>
      </c>
      <c r="M153" s="69">
        <v>2195640</v>
      </c>
      <c r="N153" s="69">
        <v>71162</v>
      </c>
      <c r="O153" s="70">
        <v>71162</v>
      </c>
      <c r="P153" s="70">
        <v>233017</v>
      </c>
      <c r="Q153" s="70">
        <v>107188</v>
      </c>
      <c r="R153" s="70">
        <v>93321</v>
      </c>
      <c r="S153" s="70">
        <v>13867</v>
      </c>
      <c r="T153" s="70">
        <v>13867</v>
      </c>
      <c r="U153" s="71">
        <v>85029</v>
      </c>
    </row>
    <row r="154" spans="1:21" x14ac:dyDescent="0.35">
      <c r="A154" s="63">
        <v>37</v>
      </c>
      <c r="B154" s="64">
        <v>68163</v>
      </c>
      <c r="C154" s="65">
        <v>138156</v>
      </c>
      <c r="D154" s="66" t="s">
        <v>238</v>
      </c>
      <c r="E154" s="67" t="s">
        <v>255</v>
      </c>
      <c r="F154" s="67" t="s">
        <v>257</v>
      </c>
      <c r="G154" s="68">
        <v>1992</v>
      </c>
      <c r="H154" s="66" t="s">
        <v>19</v>
      </c>
      <c r="I154" s="27" t="s">
        <v>255</v>
      </c>
      <c r="J154" s="66" t="s">
        <v>24</v>
      </c>
      <c r="K154" s="69">
        <v>2389946</v>
      </c>
      <c r="L154" s="69">
        <v>1314470</v>
      </c>
      <c r="M154" s="69">
        <v>1724072</v>
      </c>
      <c r="N154" s="69">
        <v>-409602</v>
      </c>
      <c r="O154" s="70">
        <v>0</v>
      </c>
      <c r="P154" s="70">
        <v>202034</v>
      </c>
      <c r="Q154" s="70">
        <v>92936</v>
      </c>
      <c r="R154" s="70">
        <v>103646</v>
      </c>
      <c r="S154" s="70">
        <v>-10710</v>
      </c>
      <c r="T154" s="70">
        <v>0</v>
      </c>
      <c r="U154" s="71">
        <v>0</v>
      </c>
    </row>
    <row r="155" spans="1:21" x14ac:dyDescent="0.35">
      <c r="A155" s="63">
        <v>37</v>
      </c>
      <c r="B155" s="64">
        <v>68213</v>
      </c>
      <c r="C155" s="65">
        <v>136978</v>
      </c>
      <c r="D155" s="66" t="s">
        <v>238</v>
      </c>
      <c r="E155" s="67" t="s">
        <v>258</v>
      </c>
      <c r="F155" s="67" t="s">
        <v>259</v>
      </c>
      <c r="G155" s="68">
        <v>1924</v>
      </c>
      <c r="H155" s="66" t="s">
        <v>19</v>
      </c>
      <c r="I155" s="27" t="s">
        <v>258</v>
      </c>
      <c r="J155" s="66" t="s">
        <v>24</v>
      </c>
      <c r="K155" s="69">
        <v>1202813</v>
      </c>
      <c r="L155" s="69">
        <v>661547</v>
      </c>
      <c r="M155" s="69">
        <v>1051662</v>
      </c>
      <c r="N155" s="69">
        <v>-390115</v>
      </c>
      <c r="O155" s="70">
        <v>0</v>
      </c>
      <c r="P155" s="70">
        <v>355543</v>
      </c>
      <c r="Q155" s="70">
        <v>163550</v>
      </c>
      <c r="R155" s="70">
        <v>189263</v>
      </c>
      <c r="S155" s="70">
        <v>-25713</v>
      </c>
      <c r="T155" s="70">
        <v>0</v>
      </c>
      <c r="U155" s="71">
        <v>0</v>
      </c>
    </row>
    <row r="156" spans="1:21" x14ac:dyDescent="0.35">
      <c r="A156" s="48">
        <v>37</v>
      </c>
      <c r="B156" s="49">
        <v>68338</v>
      </c>
      <c r="C156" s="50">
        <v>135913</v>
      </c>
      <c r="D156" s="27" t="s">
        <v>238</v>
      </c>
      <c r="E156" s="25" t="s">
        <v>260</v>
      </c>
      <c r="F156" s="25" t="s">
        <v>261</v>
      </c>
      <c r="G156" s="51">
        <v>1008</v>
      </c>
      <c r="H156" s="27" t="s">
        <v>19</v>
      </c>
      <c r="I156" s="27" t="s">
        <v>260</v>
      </c>
      <c r="J156" s="27" t="s">
        <v>20</v>
      </c>
      <c r="K156" s="72">
        <v>77703</v>
      </c>
      <c r="L156" s="72">
        <v>42737</v>
      </c>
      <c r="M156" s="72">
        <v>28071</v>
      </c>
      <c r="N156" s="72">
        <v>14666</v>
      </c>
      <c r="O156" s="73">
        <v>14666</v>
      </c>
      <c r="P156" s="73">
        <v>110278</v>
      </c>
      <c r="Q156" s="73">
        <v>50728</v>
      </c>
      <c r="R156" s="73">
        <v>30148</v>
      </c>
      <c r="S156" s="73">
        <v>20580</v>
      </c>
      <c r="T156" s="73">
        <v>20580</v>
      </c>
      <c r="U156" s="74">
        <v>35246</v>
      </c>
    </row>
    <row r="157" spans="1:21" x14ac:dyDescent="0.35">
      <c r="A157" s="63">
        <v>37</v>
      </c>
      <c r="B157" s="64">
        <v>68338</v>
      </c>
      <c r="C157" s="65">
        <v>137802</v>
      </c>
      <c r="D157" s="66" t="s">
        <v>238</v>
      </c>
      <c r="E157" s="67" t="s">
        <v>260</v>
      </c>
      <c r="F157" s="67" t="s">
        <v>262</v>
      </c>
      <c r="G157" s="68">
        <v>1981</v>
      </c>
      <c r="H157" s="66" t="s">
        <v>19</v>
      </c>
      <c r="I157" s="27" t="s">
        <v>260</v>
      </c>
      <c r="J157" s="66" t="s">
        <v>24</v>
      </c>
      <c r="K157" s="69">
        <v>445673</v>
      </c>
      <c r="L157" s="69">
        <v>245120</v>
      </c>
      <c r="M157" s="69">
        <v>188811</v>
      </c>
      <c r="N157" s="69">
        <v>56309</v>
      </c>
      <c r="O157" s="70">
        <v>56309</v>
      </c>
      <c r="P157" s="70">
        <v>586415</v>
      </c>
      <c r="Q157" s="70">
        <v>269751</v>
      </c>
      <c r="R157" s="70">
        <v>187861</v>
      </c>
      <c r="S157" s="70">
        <v>81890</v>
      </c>
      <c r="T157" s="70">
        <v>81890</v>
      </c>
      <c r="U157" s="71">
        <v>138199</v>
      </c>
    </row>
    <row r="158" spans="1:21" x14ac:dyDescent="0.35">
      <c r="A158" s="48">
        <v>37</v>
      </c>
      <c r="B158" s="49">
        <v>68338</v>
      </c>
      <c r="C158" s="50">
        <v>6119168</v>
      </c>
      <c r="D158" s="27" t="s">
        <v>238</v>
      </c>
      <c r="E158" s="25" t="s">
        <v>260</v>
      </c>
      <c r="F158" s="25" t="s">
        <v>263</v>
      </c>
      <c r="G158" s="51">
        <v>396</v>
      </c>
      <c r="H158" s="27" t="s">
        <v>19</v>
      </c>
      <c r="I158" s="27" t="s">
        <v>260</v>
      </c>
      <c r="J158" s="27" t="s">
        <v>20</v>
      </c>
      <c r="K158" s="72">
        <v>702771</v>
      </c>
      <c r="L158" s="72">
        <v>386524</v>
      </c>
      <c r="M158" s="72">
        <v>291448</v>
      </c>
      <c r="N158" s="72">
        <v>95076</v>
      </c>
      <c r="O158" s="73">
        <v>95076</v>
      </c>
      <c r="P158" s="73">
        <v>1521320</v>
      </c>
      <c r="Q158" s="73">
        <v>699807</v>
      </c>
      <c r="R158" s="73">
        <v>469750</v>
      </c>
      <c r="S158" s="73">
        <v>230057</v>
      </c>
      <c r="T158" s="73">
        <v>230057</v>
      </c>
      <c r="U158" s="74">
        <v>325133</v>
      </c>
    </row>
    <row r="159" spans="1:21" x14ac:dyDescent="0.35">
      <c r="A159" s="48">
        <v>37</v>
      </c>
      <c r="B159" s="49">
        <v>68411</v>
      </c>
      <c r="C159" s="50">
        <v>126086</v>
      </c>
      <c r="D159" s="27" t="s">
        <v>238</v>
      </c>
      <c r="E159" s="25" t="s">
        <v>264</v>
      </c>
      <c r="F159" s="25" t="s">
        <v>265</v>
      </c>
      <c r="G159" s="51">
        <v>1407</v>
      </c>
      <c r="H159" s="27" t="s">
        <v>19</v>
      </c>
      <c r="I159" s="27" t="s">
        <v>264</v>
      </c>
      <c r="J159" s="27" t="s">
        <v>20</v>
      </c>
      <c r="K159" s="72">
        <v>330156</v>
      </c>
      <c r="L159" s="72">
        <v>181586</v>
      </c>
      <c r="M159" s="72">
        <v>119691</v>
      </c>
      <c r="N159" s="72">
        <v>61895</v>
      </c>
      <c r="O159" s="73">
        <v>61895</v>
      </c>
      <c r="P159" s="73">
        <v>97783</v>
      </c>
      <c r="Q159" s="73">
        <v>44980</v>
      </c>
      <c r="R159" s="73">
        <v>26826</v>
      </c>
      <c r="S159" s="73">
        <v>18154</v>
      </c>
      <c r="T159" s="73">
        <v>18154</v>
      </c>
      <c r="U159" s="74">
        <v>80049</v>
      </c>
    </row>
    <row r="160" spans="1:21" x14ac:dyDescent="0.35">
      <c r="A160" s="63">
        <v>37</v>
      </c>
      <c r="B160" s="64">
        <v>73791</v>
      </c>
      <c r="C160" s="65">
        <v>138222</v>
      </c>
      <c r="D160" s="66" t="s">
        <v>238</v>
      </c>
      <c r="E160" s="67" t="s">
        <v>266</v>
      </c>
      <c r="F160" s="67" t="s">
        <v>267</v>
      </c>
      <c r="G160" s="68">
        <v>1983</v>
      </c>
      <c r="H160" s="66" t="s">
        <v>19</v>
      </c>
      <c r="I160" s="27" t="s">
        <v>266</v>
      </c>
      <c r="J160" s="66" t="s">
        <v>24</v>
      </c>
      <c r="K160" s="69">
        <v>747335</v>
      </c>
      <c r="L160" s="69">
        <v>411034</v>
      </c>
      <c r="M160" s="69">
        <v>0</v>
      </c>
      <c r="N160" s="69">
        <v>411034</v>
      </c>
      <c r="O160" s="70">
        <v>411034</v>
      </c>
      <c r="P160" s="70">
        <v>219400</v>
      </c>
      <c r="Q160" s="70">
        <v>100924</v>
      </c>
      <c r="R160" s="70">
        <v>0</v>
      </c>
      <c r="S160" s="70">
        <v>100924</v>
      </c>
      <c r="T160" s="70">
        <v>100924</v>
      </c>
      <c r="U160" s="71">
        <v>511958</v>
      </c>
    </row>
    <row r="161" spans="1:21" ht="31" x14ac:dyDescent="0.35">
      <c r="A161" s="63">
        <v>37</v>
      </c>
      <c r="B161" s="64">
        <v>76471</v>
      </c>
      <c r="C161" s="65">
        <v>137067</v>
      </c>
      <c r="D161" s="66" t="s">
        <v>238</v>
      </c>
      <c r="E161" s="67" t="s">
        <v>376</v>
      </c>
      <c r="F161" s="67" t="s">
        <v>268</v>
      </c>
      <c r="G161" s="68">
        <v>756</v>
      </c>
      <c r="H161" s="66" t="s">
        <v>19</v>
      </c>
      <c r="I161" s="27" t="s">
        <v>269</v>
      </c>
      <c r="J161" s="66" t="s">
        <v>24</v>
      </c>
      <c r="K161" s="69">
        <v>955171</v>
      </c>
      <c r="L161" s="69">
        <v>525344</v>
      </c>
      <c r="M161" s="69">
        <v>340494</v>
      </c>
      <c r="N161" s="69">
        <v>184850</v>
      </c>
      <c r="O161" s="70">
        <v>184850</v>
      </c>
      <c r="P161" s="70">
        <v>0</v>
      </c>
      <c r="Q161" s="70">
        <v>0</v>
      </c>
      <c r="R161" s="70">
        <v>0</v>
      </c>
      <c r="S161" s="70">
        <v>0</v>
      </c>
      <c r="T161" s="70">
        <v>0</v>
      </c>
      <c r="U161" s="71">
        <v>184850</v>
      </c>
    </row>
    <row r="162" spans="1:21" x14ac:dyDescent="0.35">
      <c r="A162" s="48">
        <v>37</v>
      </c>
      <c r="B162" s="49">
        <v>76901</v>
      </c>
      <c r="C162" s="50">
        <v>134429</v>
      </c>
      <c r="D162" s="27" t="s">
        <v>238</v>
      </c>
      <c r="E162" s="25" t="s">
        <v>270</v>
      </c>
      <c r="F162" s="25" t="s">
        <v>271</v>
      </c>
      <c r="G162" s="51">
        <v>1696</v>
      </c>
      <c r="H162" s="27" t="s">
        <v>19</v>
      </c>
      <c r="I162" s="27" t="s">
        <v>260</v>
      </c>
      <c r="J162" s="27" t="s">
        <v>20</v>
      </c>
      <c r="K162" s="72">
        <v>134980</v>
      </c>
      <c r="L162" s="72">
        <v>74239</v>
      </c>
      <c r="M162" s="72">
        <v>71278</v>
      </c>
      <c r="N162" s="72">
        <v>2961</v>
      </c>
      <c r="O162" s="73">
        <v>2961</v>
      </c>
      <c r="P162" s="73">
        <v>172509</v>
      </c>
      <c r="Q162" s="73">
        <v>79354</v>
      </c>
      <c r="R162" s="73">
        <v>68936</v>
      </c>
      <c r="S162" s="73">
        <v>10418</v>
      </c>
      <c r="T162" s="73">
        <v>10418</v>
      </c>
      <c r="U162" s="74">
        <v>13379</v>
      </c>
    </row>
    <row r="163" spans="1:21" ht="31" x14ac:dyDescent="0.35">
      <c r="A163" s="63">
        <v>37</v>
      </c>
      <c r="B163" s="64">
        <v>77156</v>
      </c>
      <c r="C163" s="65">
        <v>137323</v>
      </c>
      <c r="D163" s="66" t="s">
        <v>238</v>
      </c>
      <c r="E163" s="67" t="s">
        <v>272</v>
      </c>
      <c r="F163" s="67" t="s">
        <v>273</v>
      </c>
      <c r="G163" s="68">
        <v>1968</v>
      </c>
      <c r="H163" s="66" t="s">
        <v>19</v>
      </c>
      <c r="I163" s="27" t="s">
        <v>247</v>
      </c>
      <c r="J163" s="66" t="s">
        <v>24</v>
      </c>
      <c r="K163" s="69">
        <v>982518</v>
      </c>
      <c r="L163" s="69">
        <v>540385</v>
      </c>
      <c r="M163" s="69">
        <v>328750</v>
      </c>
      <c r="N163" s="69">
        <v>211635</v>
      </c>
      <c r="O163" s="70">
        <v>211635</v>
      </c>
      <c r="P163" s="70">
        <v>428851</v>
      </c>
      <c r="Q163" s="70">
        <v>197271</v>
      </c>
      <c r="R163" s="70">
        <v>124303</v>
      </c>
      <c r="S163" s="70">
        <v>72968</v>
      </c>
      <c r="T163" s="70">
        <v>72968</v>
      </c>
      <c r="U163" s="71">
        <v>284603</v>
      </c>
    </row>
    <row r="164" spans="1:21" ht="31" x14ac:dyDescent="0.35">
      <c r="A164" s="63">
        <v>37</v>
      </c>
      <c r="B164" s="64">
        <v>77164</v>
      </c>
      <c r="C164" s="65">
        <v>137356</v>
      </c>
      <c r="D164" s="66" t="s">
        <v>238</v>
      </c>
      <c r="E164" s="67" t="s">
        <v>274</v>
      </c>
      <c r="F164" s="67" t="s">
        <v>275</v>
      </c>
      <c r="G164" s="68">
        <v>1967</v>
      </c>
      <c r="H164" s="66" t="s">
        <v>19</v>
      </c>
      <c r="I164" s="27" t="s">
        <v>276</v>
      </c>
      <c r="J164" s="66" t="s">
        <v>24</v>
      </c>
      <c r="K164" s="69">
        <v>1302530</v>
      </c>
      <c r="L164" s="69">
        <v>716392</v>
      </c>
      <c r="M164" s="69">
        <v>462791</v>
      </c>
      <c r="N164" s="69">
        <v>253601</v>
      </c>
      <c r="O164" s="70">
        <v>253601</v>
      </c>
      <c r="P164" s="70">
        <v>608792</v>
      </c>
      <c r="Q164" s="70">
        <v>280044</v>
      </c>
      <c r="R164" s="70">
        <v>166768</v>
      </c>
      <c r="S164" s="70">
        <v>113276</v>
      </c>
      <c r="T164" s="70">
        <v>113276</v>
      </c>
      <c r="U164" s="71">
        <v>366877</v>
      </c>
    </row>
    <row r="165" spans="1:21" ht="31" x14ac:dyDescent="0.35">
      <c r="A165" s="63">
        <v>37</v>
      </c>
      <c r="B165" s="64">
        <v>77172</v>
      </c>
      <c r="C165" s="65">
        <v>138099</v>
      </c>
      <c r="D165" s="66" t="s">
        <v>238</v>
      </c>
      <c r="E165" s="67" t="s">
        <v>277</v>
      </c>
      <c r="F165" s="67" t="s">
        <v>278</v>
      </c>
      <c r="G165" s="68">
        <v>1966</v>
      </c>
      <c r="H165" s="66" t="s">
        <v>19</v>
      </c>
      <c r="I165" s="27" t="s">
        <v>266</v>
      </c>
      <c r="J165" s="66" t="s">
        <v>24</v>
      </c>
      <c r="K165" s="69">
        <v>508595</v>
      </c>
      <c r="L165" s="69">
        <v>279727</v>
      </c>
      <c r="M165" s="69">
        <v>484253</v>
      </c>
      <c r="N165" s="69">
        <v>-204526</v>
      </c>
      <c r="O165" s="70">
        <v>0</v>
      </c>
      <c r="P165" s="70">
        <v>172712</v>
      </c>
      <c r="Q165" s="70">
        <v>79448</v>
      </c>
      <c r="R165" s="70">
        <v>113007</v>
      </c>
      <c r="S165" s="70">
        <v>-33559</v>
      </c>
      <c r="T165" s="70">
        <v>0</v>
      </c>
      <c r="U165" s="71">
        <v>0</v>
      </c>
    </row>
    <row r="166" spans="1:21" x14ac:dyDescent="0.35">
      <c r="A166" s="48">
        <v>38</v>
      </c>
      <c r="B166" s="49">
        <v>68478</v>
      </c>
      <c r="C166" s="50">
        <v>123505</v>
      </c>
      <c r="D166" s="27" t="s">
        <v>279</v>
      </c>
      <c r="E166" s="25" t="s">
        <v>280</v>
      </c>
      <c r="F166" s="25" t="s">
        <v>281</v>
      </c>
      <c r="G166" s="51">
        <v>1270</v>
      </c>
      <c r="H166" s="27" t="s">
        <v>19</v>
      </c>
      <c r="I166" s="27" t="s">
        <v>280</v>
      </c>
      <c r="J166" s="27" t="s">
        <v>20</v>
      </c>
      <c r="K166" s="72">
        <v>76311</v>
      </c>
      <c r="L166" s="72">
        <v>41971</v>
      </c>
      <c r="M166" s="72">
        <v>28235</v>
      </c>
      <c r="N166" s="72">
        <v>13736</v>
      </c>
      <c r="O166" s="73">
        <v>13736</v>
      </c>
      <c r="P166" s="73">
        <v>357521</v>
      </c>
      <c r="Q166" s="73">
        <v>164460</v>
      </c>
      <c r="R166" s="73">
        <v>100106</v>
      </c>
      <c r="S166" s="73">
        <v>64354</v>
      </c>
      <c r="T166" s="73">
        <v>64354</v>
      </c>
      <c r="U166" s="74">
        <v>78090</v>
      </c>
    </row>
    <row r="167" spans="1:21" x14ac:dyDescent="0.35">
      <c r="A167" s="48">
        <v>38</v>
      </c>
      <c r="B167" s="49">
        <v>76919</v>
      </c>
      <c r="C167" s="50">
        <v>132159</v>
      </c>
      <c r="D167" s="27" t="s">
        <v>279</v>
      </c>
      <c r="E167" s="25" t="s">
        <v>282</v>
      </c>
      <c r="F167" s="25" t="s">
        <v>283</v>
      </c>
      <c r="G167" s="51">
        <v>1733</v>
      </c>
      <c r="H167" s="27" t="s">
        <v>19</v>
      </c>
      <c r="I167" s="27" t="s">
        <v>280</v>
      </c>
      <c r="J167" s="27" t="s">
        <v>20</v>
      </c>
      <c r="K167" s="72">
        <v>23807</v>
      </c>
      <c r="L167" s="72">
        <v>13094</v>
      </c>
      <c r="M167" s="72">
        <v>11656</v>
      </c>
      <c r="N167" s="72">
        <v>1438</v>
      </c>
      <c r="O167" s="73">
        <v>1438</v>
      </c>
      <c r="P167" s="73">
        <v>110537</v>
      </c>
      <c r="Q167" s="73">
        <v>50847</v>
      </c>
      <c r="R167" s="73">
        <v>40956</v>
      </c>
      <c r="S167" s="73">
        <v>9891</v>
      </c>
      <c r="T167" s="73">
        <v>9891</v>
      </c>
      <c r="U167" s="74">
        <v>11329</v>
      </c>
    </row>
    <row r="168" spans="1:21" ht="31" x14ac:dyDescent="0.35">
      <c r="A168" s="48">
        <v>38</v>
      </c>
      <c r="B168" s="49">
        <v>76927</v>
      </c>
      <c r="C168" s="50">
        <v>132183</v>
      </c>
      <c r="D168" s="27" t="s">
        <v>279</v>
      </c>
      <c r="E168" s="25" t="s">
        <v>284</v>
      </c>
      <c r="F168" s="25" t="s">
        <v>285</v>
      </c>
      <c r="G168" s="51">
        <v>1742</v>
      </c>
      <c r="H168" s="27" t="s">
        <v>19</v>
      </c>
      <c r="I168" s="27" t="s">
        <v>280</v>
      </c>
      <c r="J168" s="27" t="s">
        <v>20</v>
      </c>
      <c r="K168" s="72">
        <v>12937</v>
      </c>
      <c r="L168" s="72">
        <v>7115</v>
      </c>
      <c r="M168" s="72">
        <v>4787</v>
      </c>
      <c r="N168" s="72">
        <v>2328</v>
      </c>
      <c r="O168" s="73">
        <v>2328</v>
      </c>
      <c r="P168" s="73">
        <v>290726</v>
      </c>
      <c r="Q168" s="73">
        <v>133734</v>
      </c>
      <c r="R168" s="73">
        <v>81403</v>
      </c>
      <c r="S168" s="73">
        <v>52331</v>
      </c>
      <c r="T168" s="73">
        <v>52331</v>
      </c>
      <c r="U168" s="74">
        <v>54659</v>
      </c>
    </row>
    <row r="169" spans="1:21" ht="31" x14ac:dyDescent="0.35">
      <c r="A169" s="63">
        <v>38</v>
      </c>
      <c r="B169" s="64">
        <v>77131</v>
      </c>
      <c r="C169" s="65">
        <v>137307</v>
      </c>
      <c r="D169" s="66" t="s">
        <v>279</v>
      </c>
      <c r="E169" s="67" t="s">
        <v>286</v>
      </c>
      <c r="F169" s="67" t="s">
        <v>287</v>
      </c>
      <c r="G169" s="68">
        <v>1954</v>
      </c>
      <c r="H169" s="66" t="s">
        <v>19</v>
      </c>
      <c r="I169" s="27" t="s">
        <v>280</v>
      </c>
      <c r="J169" s="66" t="s">
        <v>24</v>
      </c>
      <c r="K169" s="69">
        <v>121444</v>
      </c>
      <c r="L169" s="69">
        <v>66794</v>
      </c>
      <c r="M169" s="69">
        <v>71589</v>
      </c>
      <c r="N169" s="69">
        <v>-4795</v>
      </c>
      <c r="O169" s="70">
        <v>0</v>
      </c>
      <c r="P169" s="70">
        <v>593370</v>
      </c>
      <c r="Q169" s="70">
        <v>272950</v>
      </c>
      <c r="R169" s="70">
        <v>230574</v>
      </c>
      <c r="S169" s="70">
        <v>42376</v>
      </c>
      <c r="T169" s="70">
        <v>42376</v>
      </c>
      <c r="U169" s="71">
        <v>42376</v>
      </c>
    </row>
    <row r="170" spans="1:21" x14ac:dyDescent="0.35">
      <c r="A170" s="48">
        <v>39</v>
      </c>
      <c r="B170" s="49">
        <v>68569</v>
      </c>
      <c r="C170" s="50">
        <v>132415</v>
      </c>
      <c r="D170" s="27" t="s">
        <v>288</v>
      </c>
      <c r="E170" s="25" t="s">
        <v>289</v>
      </c>
      <c r="F170" s="25" t="s">
        <v>290</v>
      </c>
      <c r="G170" s="51">
        <v>1732</v>
      </c>
      <c r="H170" s="27" t="s">
        <v>85</v>
      </c>
      <c r="I170" s="27" t="s">
        <v>289</v>
      </c>
      <c r="J170" s="27" t="s">
        <v>20</v>
      </c>
      <c r="K170" s="72">
        <v>367867</v>
      </c>
      <c r="L170" s="72">
        <v>202327</v>
      </c>
      <c r="M170" s="72">
        <v>145340</v>
      </c>
      <c r="N170" s="72">
        <v>56987</v>
      </c>
      <c r="O170" s="73">
        <v>56987</v>
      </c>
      <c r="P170" s="73">
        <v>78324</v>
      </c>
      <c r="Q170" s="73">
        <v>36029</v>
      </c>
      <c r="R170" s="73">
        <v>23418</v>
      </c>
      <c r="S170" s="73">
        <v>12611</v>
      </c>
      <c r="T170" s="73">
        <v>12611</v>
      </c>
      <c r="U170" s="74">
        <v>69598</v>
      </c>
    </row>
    <row r="171" spans="1:21" x14ac:dyDescent="0.35">
      <c r="A171" s="48">
        <v>41</v>
      </c>
      <c r="B171" s="49">
        <v>10413</v>
      </c>
      <c r="C171" s="50">
        <v>135269</v>
      </c>
      <c r="D171" s="27" t="s">
        <v>291</v>
      </c>
      <c r="E171" s="25" t="s">
        <v>292</v>
      </c>
      <c r="F171" s="25" t="s">
        <v>293</v>
      </c>
      <c r="G171" s="51">
        <v>1845</v>
      </c>
      <c r="H171" s="27" t="s">
        <v>19</v>
      </c>
      <c r="I171" s="27" t="s">
        <v>294</v>
      </c>
      <c r="J171" s="27" t="s">
        <v>20</v>
      </c>
      <c r="K171" s="72">
        <v>139758</v>
      </c>
      <c r="L171" s="72">
        <v>76867</v>
      </c>
      <c r="M171" s="72">
        <v>51710</v>
      </c>
      <c r="N171" s="72">
        <v>25157</v>
      </c>
      <c r="O171" s="73">
        <v>25157</v>
      </c>
      <c r="P171" s="73">
        <v>432770</v>
      </c>
      <c r="Q171" s="73">
        <v>199074</v>
      </c>
      <c r="R171" s="73">
        <v>121176</v>
      </c>
      <c r="S171" s="73">
        <v>77898</v>
      </c>
      <c r="T171" s="73">
        <v>77898</v>
      </c>
      <c r="U171" s="74">
        <v>103055</v>
      </c>
    </row>
    <row r="172" spans="1:21" x14ac:dyDescent="0.35">
      <c r="A172" s="63">
        <v>42</v>
      </c>
      <c r="B172" s="64">
        <v>69112</v>
      </c>
      <c r="C172" s="65">
        <v>137877</v>
      </c>
      <c r="D172" s="66" t="s">
        <v>295</v>
      </c>
      <c r="E172" s="67" t="s">
        <v>296</v>
      </c>
      <c r="F172" s="67" t="s">
        <v>297</v>
      </c>
      <c r="G172" s="68">
        <v>1994</v>
      </c>
      <c r="H172" s="66" t="s">
        <v>19</v>
      </c>
      <c r="I172" s="27" t="s">
        <v>296</v>
      </c>
      <c r="J172" s="66" t="s">
        <v>24</v>
      </c>
      <c r="K172" s="69">
        <v>1788154</v>
      </c>
      <c r="L172" s="69">
        <v>983485</v>
      </c>
      <c r="M172" s="69">
        <v>677076</v>
      </c>
      <c r="N172" s="69">
        <v>306409</v>
      </c>
      <c r="O172" s="70">
        <v>306409</v>
      </c>
      <c r="P172" s="70">
        <v>233852</v>
      </c>
      <c r="Q172" s="70">
        <v>107572</v>
      </c>
      <c r="R172" s="70">
        <v>66297</v>
      </c>
      <c r="S172" s="70">
        <v>41275</v>
      </c>
      <c r="T172" s="70">
        <v>41275</v>
      </c>
      <c r="U172" s="71">
        <v>347684</v>
      </c>
    </row>
    <row r="173" spans="1:21" x14ac:dyDescent="0.35">
      <c r="A173" s="63">
        <v>42</v>
      </c>
      <c r="B173" s="64">
        <v>69112</v>
      </c>
      <c r="C173" s="65">
        <v>137885</v>
      </c>
      <c r="D173" s="66" t="s">
        <v>295</v>
      </c>
      <c r="E173" s="67" t="s">
        <v>296</v>
      </c>
      <c r="F173" s="67" t="s">
        <v>298</v>
      </c>
      <c r="G173" s="68">
        <v>1995</v>
      </c>
      <c r="H173" s="66" t="s">
        <v>19</v>
      </c>
      <c r="I173" s="27" t="s">
        <v>296</v>
      </c>
      <c r="J173" s="66" t="s">
        <v>24</v>
      </c>
      <c r="K173" s="69">
        <v>1430005</v>
      </c>
      <c r="L173" s="69">
        <v>786503</v>
      </c>
      <c r="M173" s="69">
        <v>584560</v>
      </c>
      <c r="N173" s="69">
        <v>201943</v>
      </c>
      <c r="O173" s="70">
        <v>201943</v>
      </c>
      <c r="P173" s="70">
        <v>194756</v>
      </c>
      <c r="Q173" s="70">
        <v>89588</v>
      </c>
      <c r="R173" s="70">
        <v>56897</v>
      </c>
      <c r="S173" s="70">
        <v>32691</v>
      </c>
      <c r="T173" s="70">
        <v>32691</v>
      </c>
      <c r="U173" s="71">
        <v>234634</v>
      </c>
    </row>
    <row r="174" spans="1:21" ht="31" x14ac:dyDescent="0.35">
      <c r="A174" s="63">
        <v>42</v>
      </c>
      <c r="B174" s="64">
        <v>77198</v>
      </c>
      <c r="C174" s="65">
        <v>138362</v>
      </c>
      <c r="D174" s="66" t="s">
        <v>295</v>
      </c>
      <c r="E174" s="67" t="s">
        <v>299</v>
      </c>
      <c r="F174" s="67" t="s">
        <v>300</v>
      </c>
      <c r="G174" s="68">
        <v>2011</v>
      </c>
      <c r="H174" s="66" t="s">
        <v>19</v>
      </c>
      <c r="I174" s="27" t="s">
        <v>301</v>
      </c>
      <c r="J174" s="66" t="s">
        <v>24</v>
      </c>
      <c r="K174" s="69">
        <v>1185072</v>
      </c>
      <c r="L174" s="69">
        <v>651790</v>
      </c>
      <c r="M174" s="69">
        <v>0</v>
      </c>
      <c r="N174" s="69">
        <v>651790</v>
      </c>
      <c r="O174" s="70">
        <v>651790</v>
      </c>
      <c r="P174" s="70">
        <v>860642</v>
      </c>
      <c r="Q174" s="70">
        <v>395895</v>
      </c>
      <c r="R174" s="70">
        <v>0</v>
      </c>
      <c r="S174" s="70">
        <v>395895</v>
      </c>
      <c r="T174" s="70">
        <v>395895</v>
      </c>
      <c r="U174" s="71">
        <v>1047685</v>
      </c>
    </row>
    <row r="175" spans="1:21" ht="31" x14ac:dyDescent="0.35">
      <c r="A175" s="63">
        <v>42</v>
      </c>
      <c r="B175" s="64">
        <v>77206</v>
      </c>
      <c r="C175" s="65">
        <v>138370</v>
      </c>
      <c r="D175" s="66" t="s">
        <v>295</v>
      </c>
      <c r="E175" s="67" t="s">
        <v>302</v>
      </c>
      <c r="F175" s="67" t="s">
        <v>303</v>
      </c>
      <c r="G175" s="68">
        <v>2012</v>
      </c>
      <c r="H175" s="66" t="s">
        <v>19</v>
      </c>
      <c r="I175" s="27" t="s">
        <v>304</v>
      </c>
      <c r="J175" s="66" t="s">
        <v>24</v>
      </c>
      <c r="K175" s="69">
        <v>849877</v>
      </c>
      <c r="L175" s="69">
        <v>467432</v>
      </c>
      <c r="M175" s="69">
        <v>0</v>
      </c>
      <c r="N175" s="69">
        <v>467432</v>
      </c>
      <c r="O175" s="70">
        <v>467432</v>
      </c>
      <c r="P175" s="70">
        <v>245652</v>
      </c>
      <c r="Q175" s="70">
        <v>113000</v>
      </c>
      <c r="R175" s="70">
        <v>0</v>
      </c>
      <c r="S175" s="70">
        <v>113000</v>
      </c>
      <c r="T175" s="70">
        <v>113000</v>
      </c>
      <c r="U175" s="71">
        <v>580432</v>
      </c>
    </row>
    <row r="176" spans="1:21" ht="31" x14ac:dyDescent="0.35">
      <c r="A176" s="63">
        <v>42</v>
      </c>
      <c r="B176" s="64">
        <v>77214</v>
      </c>
      <c r="C176" s="65">
        <v>138388</v>
      </c>
      <c r="D176" s="66" t="s">
        <v>295</v>
      </c>
      <c r="E176" s="67" t="s">
        <v>305</v>
      </c>
      <c r="F176" s="67" t="s">
        <v>306</v>
      </c>
      <c r="G176" s="68">
        <v>2013</v>
      </c>
      <c r="H176" s="66" t="s">
        <v>19</v>
      </c>
      <c r="I176" s="27" t="s">
        <v>307</v>
      </c>
      <c r="J176" s="66" t="s">
        <v>24</v>
      </c>
      <c r="K176" s="69">
        <v>55477</v>
      </c>
      <c r="L176" s="69">
        <v>30512</v>
      </c>
      <c r="M176" s="69">
        <v>0</v>
      </c>
      <c r="N176" s="69">
        <v>30512</v>
      </c>
      <c r="O176" s="70">
        <v>30512</v>
      </c>
      <c r="P176" s="70">
        <v>696586</v>
      </c>
      <c r="Q176" s="70">
        <v>320430</v>
      </c>
      <c r="R176" s="70">
        <v>0</v>
      </c>
      <c r="S176" s="70">
        <v>320430</v>
      </c>
      <c r="T176" s="70">
        <v>320430</v>
      </c>
      <c r="U176" s="71">
        <v>350942</v>
      </c>
    </row>
    <row r="177" spans="1:21" ht="31" x14ac:dyDescent="0.35">
      <c r="A177" s="63">
        <v>42</v>
      </c>
      <c r="B177" s="64">
        <v>77222</v>
      </c>
      <c r="C177" s="65">
        <v>138396</v>
      </c>
      <c r="D177" s="66" t="s">
        <v>295</v>
      </c>
      <c r="E177" s="67" t="s">
        <v>308</v>
      </c>
      <c r="F177" s="67" t="s">
        <v>309</v>
      </c>
      <c r="G177" s="68">
        <v>2014</v>
      </c>
      <c r="H177" s="66" t="s">
        <v>19</v>
      </c>
      <c r="I177" s="27" t="s">
        <v>310</v>
      </c>
      <c r="J177" s="66" t="s">
        <v>24</v>
      </c>
      <c r="K177" s="69">
        <v>338741</v>
      </c>
      <c r="L177" s="69">
        <v>186308</v>
      </c>
      <c r="M177" s="69">
        <v>0</v>
      </c>
      <c r="N177" s="69">
        <v>186308</v>
      </c>
      <c r="O177" s="70">
        <v>186308</v>
      </c>
      <c r="P177" s="70">
        <v>1236864</v>
      </c>
      <c r="Q177" s="70">
        <v>568957</v>
      </c>
      <c r="R177" s="70">
        <v>0</v>
      </c>
      <c r="S177" s="70">
        <v>568957</v>
      </c>
      <c r="T177" s="70">
        <v>568957</v>
      </c>
      <c r="U177" s="71">
        <v>755265</v>
      </c>
    </row>
    <row r="178" spans="1:21" x14ac:dyDescent="0.35">
      <c r="A178" s="48">
        <v>43</v>
      </c>
      <c r="B178" s="49">
        <v>10439</v>
      </c>
      <c r="C178" s="50">
        <v>128090</v>
      </c>
      <c r="D178" s="27" t="s">
        <v>311</v>
      </c>
      <c r="E178" s="25" t="s">
        <v>312</v>
      </c>
      <c r="F178" s="25" t="s">
        <v>313</v>
      </c>
      <c r="G178" s="51">
        <v>1516</v>
      </c>
      <c r="H178" s="27" t="s">
        <v>19</v>
      </c>
      <c r="I178" s="27" t="s">
        <v>369</v>
      </c>
      <c r="J178" s="27" t="s">
        <v>20</v>
      </c>
      <c r="K178" s="72">
        <v>171121</v>
      </c>
      <c r="L178" s="72">
        <v>94117</v>
      </c>
      <c r="M178" s="72">
        <v>70928</v>
      </c>
      <c r="N178" s="72">
        <v>23189</v>
      </c>
      <c r="O178" s="73">
        <v>23189</v>
      </c>
      <c r="P178" s="73">
        <v>697585</v>
      </c>
      <c r="Q178" s="73">
        <v>320889</v>
      </c>
      <c r="R178" s="73">
        <v>189562</v>
      </c>
      <c r="S178" s="73">
        <v>131327</v>
      </c>
      <c r="T178" s="73">
        <v>131327</v>
      </c>
      <c r="U178" s="74">
        <v>154516</v>
      </c>
    </row>
    <row r="179" spans="1:21" ht="31" x14ac:dyDescent="0.35">
      <c r="A179" s="48">
        <v>43</v>
      </c>
      <c r="B179" s="49">
        <v>10439</v>
      </c>
      <c r="C179" s="50">
        <v>131748</v>
      </c>
      <c r="D179" s="27" t="s">
        <v>311</v>
      </c>
      <c r="E179" s="25" t="s">
        <v>312</v>
      </c>
      <c r="F179" s="25" t="s">
        <v>314</v>
      </c>
      <c r="G179" s="51">
        <v>1716</v>
      </c>
      <c r="H179" s="27" t="s">
        <v>19</v>
      </c>
      <c r="I179" s="27" t="s">
        <v>315</v>
      </c>
      <c r="J179" s="27" t="s">
        <v>20</v>
      </c>
      <c r="K179" s="72">
        <v>77036</v>
      </c>
      <c r="L179" s="72">
        <v>42370</v>
      </c>
      <c r="M179" s="72">
        <v>28503</v>
      </c>
      <c r="N179" s="72">
        <v>13867</v>
      </c>
      <c r="O179" s="73">
        <v>13867</v>
      </c>
      <c r="P179" s="73">
        <v>161999</v>
      </c>
      <c r="Q179" s="73">
        <v>74520</v>
      </c>
      <c r="R179" s="73">
        <v>45360</v>
      </c>
      <c r="S179" s="73">
        <v>29160</v>
      </c>
      <c r="T179" s="73">
        <v>29160</v>
      </c>
      <c r="U179" s="74">
        <v>43027</v>
      </c>
    </row>
    <row r="180" spans="1:21" ht="31" x14ac:dyDescent="0.35">
      <c r="A180" s="48">
        <v>43</v>
      </c>
      <c r="B180" s="49">
        <v>10439</v>
      </c>
      <c r="C180" s="50">
        <v>132530</v>
      </c>
      <c r="D180" s="27" t="s">
        <v>311</v>
      </c>
      <c r="E180" s="25" t="s">
        <v>312</v>
      </c>
      <c r="F180" s="25" t="s">
        <v>316</v>
      </c>
      <c r="G180" s="51">
        <v>1743</v>
      </c>
      <c r="H180" s="27" t="s">
        <v>19</v>
      </c>
      <c r="I180" s="27" t="s">
        <v>317</v>
      </c>
      <c r="J180" s="27" t="s">
        <v>20</v>
      </c>
      <c r="K180" s="72">
        <v>166327</v>
      </c>
      <c r="L180" s="72">
        <v>91480</v>
      </c>
      <c r="M180" s="72">
        <v>63552</v>
      </c>
      <c r="N180" s="72">
        <v>27928</v>
      </c>
      <c r="O180" s="73">
        <v>27928</v>
      </c>
      <c r="P180" s="73">
        <v>111317</v>
      </c>
      <c r="Q180" s="73">
        <v>51206</v>
      </c>
      <c r="R180" s="73">
        <v>32187</v>
      </c>
      <c r="S180" s="73">
        <v>19019</v>
      </c>
      <c r="T180" s="73">
        <v>19019</v>
      </c>
      <c r="U180" s="74">
        <v>46947</v>
      </c>
    </row>
    <row r="181" spans="1:21" x14ac:dyDescent="0.35">
      <c r="A181" s="63">
        <v>43</v>
      </c>
      <c r="B181" s="64">
        <v>10439</v>
      </c>
      <c r="C181" s="65">
        <v>136655</v>
      </c>
      <c r="D181" s="66" t="s">
        <v>311</v>
      </c>
      <c r="E181" s="67" t="s">
        <v>312</v>
      </c>
      <c r="F181" s="67" t="s">
        <v>318</v>
      </c>
      <c r="G181" s="68">
        <v>1867</v>
      </c>
      <c r="H181" s="66" t="s">
        <v>19</v>
      </c>
      <c r="I181" s="27" t="s">
        <v>269</v>
      </c>
      <c r="J181" s="66" t="s">
        <v>24</v>
      </c>
      <c r="K181" s="69">
        <v>126285</v>
      </c>
      <c r="L181" s="69">
        <v>69457</v>
      </c>
      <c r="M181" s="69">
        <v>67118</v>
      </c>
      <c r="N181" s="69">
        <v>2339</v>
      </c>
      <c r="O181" s="70">
        <v>2339</v>
      </c>
      <c r="P181" s="70">
        <v>0</v>
      </c>
      <c r="Q181" s="70">
        <v>0</v>
      </c>
      <c r="R181" s="70">
        <v>0</v>
      </c>
      <c r="S181" s="70">
        <v>0</v>
      </c>
      <c r="T181" s="70">
        <v>0</v>
      </c>
      <c r="U181" s="71">
        <v>2339</v>
      </c>
    </row>
    <row r="182" spans="1:21" x14ac:dyDescent="0.35">
      <c r="A182" s="63">
        <v>43</v>
      </c>
      <c r="B182" s="64">
        <v>69393</v>
      </c>
      <c r="C182" s="65">
        <v>137273</v>
      </c>
      <c r="D182" s="66" t="s">
        <v>311</v>
      </c>
      <c r="E182" s="67" t="s">
        <v>319</v>
      </c>
      <c r="F182" s="67" t="s">
        <v>320</v>
      </c>
      <c r="G182" s="68">
        <v>1969</v>
      </c>
      <c r="H182" s="66" t="s">
        <v>85</v>
      </c>
      <c r="I182" s="27" t="s">
        <v>319</v>
      </c>
      <c r="J182" s="66" t="s">
        <v>24</v>
      </c>
      <c r="K182" s="69">
        <v>404053</v>
      </c>
      <c r="L182" s="69">
        <v>222229</v>
      </c>
      <c r="M182" s="69">
        <v>138722</v>
      </c>
      <c r="N182" s="69">
        <v>83507</v>
      </c>
      <c r="O182" s="70">
        <v>83507</v>
      </c>
      <c r="P182" s="70">
        <v>1975732</v>
      </c>
      <c r="Q182" s="70">
        <v>908837</v>
      </c>
      <c r="R182" s="70">
        <v>544304</v>
      </c>
      <c r="S182" s="70">
        <v>364533</v>
      </c>
      <c r="T182" s="70">
        <v>364533</v>
      </c>
      <c r="U182" s="71">
        <v>448040</v>
      </c>
    </row>
    <row r="183" spans="1:21" x14ac:dyDescent="0.35">
      <c r="A183" s="48">
        <v>43</v>
      </c>
      <c r="B183" s="49">
        <v>69427</v>
      </c>
      <c r="C183" s="50">
        <v>131995</v>
      </c>
      <c r="D183" s="27" t="s">
        <v>311</v>
      </c>
      <c r="E183" s="25" t="s">
        <v>321</v>
      </c>
      <c r="F183" s="25" t="s">
        <v>322</v>
      </c>
      <c r="G183" s="51">
        <v>1675</v>
      </c>
      <c r="H183" s="27" t="s">
        <v>19</v>
      </c>
      <c r="I183" s="27" t="s">
        <v>321</v>
      </c>
      <c r="J183" s="27" t="s">
        <v>20</v>
      </c>
      <c r="K183" s="72">
        <v>405645</v>
      </c>
      <c r="L183" s="72">
        <v>223105</v>
      </c>
      <c r="M183" s="72">
        <v>149377</v>
      </c>
      <c r="N183" s="72">
        <v>73728</v>
      </c>
      <c r="O183" s="73">
        <v>73728</v>
      </c>
      <c r="P183" s="73">
        <v>279180</v>
      </c>
      <c r="Q183" s="73">
        <v>128423</v>
      </c>
      <c r="R183" s="73">
        <v>77800</v>
      </c>
      <c r="S183" s="73">
        <v>50623</v>
      </c>
      <c r="T183" s="73">
        <v>50623</v>
      </c>
      <c r="U183" s="74">
        <v>124351</v>
      </c>
    </row>
    <row r="184" spans="1:21" x14ac:dyDescent="0.35">
      <c r="A184" s="48">
        <v>43</v>
      </c>
      <c r="B184" s="49">
        <v>69427</v>
      </c>
      <c r="C184" s="50">
        <v>132274</v>
      </c>
      <c r="D184" s="27" t="s">
        <v>311</v>
      </c>
      <c r="E184" s="25" t="s">
        <v>321</v>
      </c>
      <c r="F184" s="25" t="s">
        <v>323</v>
      </c>
      <c r="G184" s="51">
        <v>1737</v>
      </c>
      <c r="H184" s="27" t="s">
        <v>19</v>
      </c>
      <c r="I184" s="27" t="s">
        <v>321</v>
      </c>
      <c r="J184" s="27" t="s">
        <v>20</v>
      </c>
      <c r="K184" s="72">
        <v>656361</v>
      </c>
      <c r="L184" s="72">
        <v>360999</v>
      </c>
      <c r="M184" s="72">
        <v>248816</v>
      </c>
      <c r="N184" s="72">
        <v>112183</v>
      </c>
      <c r="O184" s="73">
        <v>112183</v>
      </c>
      <c r="P184" s="73">
        <v>426901</v>
      </c>
      <c r="Q184" s="73">
        <v>196374</v>
      </c>
      <c r="R184" s="73">
        <v>122467</v>
      </c>
      <c r="S184" s="73">
        <v>73907</v>
      </c>
      <c r="T184" s="73">
        <v>73907</v>
      </c>
      <c r="U184" s="74">
        <v>186090</v>
      </c>
    </row>
    <row r="185" spans="1:21" x14ac:dyDescent="0.35">
      <c r="A185" s="48">
        <v>43</v>
      </c>
      <c r="B185" s="49">
        <v>69450</v>
      </c>
      <c r="C185" s="50">
        <v>121483</v>
      </c>
      <c r="D185" s="27" t="s">
        <v>311</v>
      </c>
      <c r="E185" s="25" t="s">
        <v>324</v>
      </c>
      <c r="F185" s="25" t="s">
        <v>325</v>
      </c>
      <c r="G185" s="51">
        <v>1167</v>
      </c>
      <c r="H185" s="27" t="s">
        <v>19</v>
      </c>
      <c r="I185" s="27" t="s">
        <v>324</v>
      </c>
      <c r="J185" s="27" t="s">
        <v>20</v>
      </c>
      <c r="K185" s="72">
        <v>299717</v>
      </c>
      <c r="L185" s="72">
        <v>164844</v>
      </c>
      <c r="M185" s="72">
        <v>131139</v>
      </c>
      <c r="N185" s="72">
        <v>33705</v>
      </c>
      <c r="O185" s="73">
        <v>33705</v>
      </c>
      <c r="P185" s="73">
        <v>169392</v>
      </c>
      <c r="Q185" s="73">
        <v>77920</v>
      </c>
      <c r="R185" s="73">
        <v>56088</v>
      </c>
      <c r="S185" s="73">
        <v>21832</v>
      </c>
      <c r="T185" s="73">
        <v>21832</v>
      </c>
      <c r="U185" s="74">
        <v>55537</v>
      </c>
    </row>
    <row r="186" spans="1:21" ht="31" x14ac:dyDescent="0.35">
      <c r="A186" s="63">
        <v>43</v>
      </c>
      <c r="B186" s="64">
        <v>77149</v>
      </c>
      <c r="C186" s="65">
        <v>137315</v>
      </c>
      <c r="D186" s="66" t="s">
        <v>311</v>
      </c>
      <c r="E186" s="67" t="s">
        <v>326</v>
      </c>
      <c r="F186" s="67" t="s">
        <v>327</v>
      </c>
      <c r="G186" s="68">
        <v>1955</v>
      </c>
      <c r="H186" s="66" t="s">
        <v>19</v>
      </c>
      <c r="I186" s="27" t="s">
        <v>321</v>
      </c>
      <c r="J186" s="66" t="s">
        <v>24</v>
      </c>
      <c r="K186" s="69">
        <v>493916</v>
      </c>
      <c r="L186" s="69">
        <v>271654</v>
      </c>
      <c r="M186" s="69">
        <v>322108</v>
      </c>
      <c r="N186" s="69">
        <v>-50454</v>
      </c>
      <c r="O186" s="70">
        <v>0</v>
      </c>
      <c r="P186" s="70">
        <v>425040</v>
      </c>
      <c r="Q186" s="70">
        <v>195518</v>
      </c>
      <c r="R186" s="70">
        <v>200212</v>
      </c>
      <c r="S186" s="70">
        <v>-4694</v>
      </c>
      <c r="T186" s="70">
        <v>0</v>
      </c>
      <c r="U186" s="71">
        <v>0</v>
      </c>
    </row>
    <row r="187" spans="1:21" x14ac:dyDescent="0.35">
      <c r="A187" s="48">
        <v>45</v>
      </c>
      <c r="B187" s="49">
        <v>69914</v>
      </c>
      <c r="C187" s="50">
        <v>135624</v>
      </c>
      <c r="D187" s="27" t="s">
        <v>328</v>
      </c>
      <c r="E187" s="25" t="s">
        <v>329</v>
      </c>
      <c r="F187" s="25" t="s">
        <v>330</v>
      </c>
      <c r="G187" s="51">
        <v>1869</v>
      </c>
      <c r="H187" s="27" t="s">
        <v>19</v>
      </c>
      <c r="I187" s="27" t="s">
        <v>329</v>
      </c>
      <c r="J187" s="27" t="s">
        <v>20</v>
      </c>
      <c r="K187" s="72">
        <v>76363</v>
      </c>
      <c r="L187" s="72">
        <v>42000</v>
      </c>
      <c r="M187" s="72">
        <v>28254</v>
      </c>
      <c r="N187" s="72">
        <v>13746</v>
      </c>
      <c r="O187" s="73">
        <v>13746</v>
      </c>
      <c r="P187" s="73">
        <v>28060</v>
      </c>
      <c r="Q187" s="73">
        <v>12908</v>
      </c>
      <c r="R187" s="73">
        <v>7857</v>
      </c>
      <c r="S187" s="73">
        <v>5051</v>
      </c>
      <c r="T187" s="73">
        <v>5051</v>
      </c>
      <c r="U187" s="74">
        <v>18797</v>
      </c>
    </row>
    <row r="188" spans="1:21" x14ac:dyDescent="0.35">
      <c r="A188" s="63">
        <v>45</v>
      </c>
      <c r="B188" s="64">
        <v>70169</v>
      </c>
      <c r="C188" s="65">
        <v>137117</v>
      </c>
      <c r="D188" s="66" t="s">
        <v>328</v>
      </c>
      <c r="E188" s="67" t="s">
        <v>331</v>
      </c>
      <c r="F188" s="67" t="s">
        <v>332</v>
      </c>
      <c r="G188" s="68">
        <v>1920</v>
      </c>
      <c r="H188" s="66" t="s">
        <v>19</v>
      </c>
      <c r="I188" s="27" t="s">
        <v>331</v>
      </c>
      <c r="J188" s="66" t="s">
        <v>24</v>
      </c>
      <c r="K188" s="69">
        <v>4041889</v>
      </c>
      <c r="L188" s="69">
        <v>2223039</v>
      </c>
      <c r="M188" s="69">
        <v>1556005</v>
      </c>
      <c r="N188" s="69">
        <v>667034</v>
      </c>
      <c r="O188" s="70">
        <v>667034</v>
      </c>
      <c r="P188" s="70">
        <v>142707</v>
      </c>
      <c r="Q188" s="70">
        <v>65645</v>
      </c>
      <c r="R188" s="70">
        <v>39792</v>
      </c>
      <c r="S188" s="70">
        <v>25853</v>
      </c>
      <c r="T188" s="70">
        <v>25853</v>
      </c>
      <c r="U188" s="71">
        <v>692887</v>
      </c>
    </row>
    <row r="189" spans="1:21" x14ac:dyDescent="0.35">
      <c r="A189" s="63">
        <v>47</v>
      </c>
      <c r="B189" s="64">
        <v>10470</v>
      </c>
      <c r="C189" s="65">
        <v>137372</v>
      </c>
      <c r="D189" s="66" t="s">
        <v>333</v>
      </c>
      <c r="E189" s="67" t="s">
        <v>334</v>
      </c>
      <c r="F189" s="67" t="s">
        <v>335</v>
      </c>
      <c r="G189" s="68">
        <v>1958</v>
      </c>
      <c r="H189" s="66" t="s">
        <v>19</v>
      </c>
      <c r="I189" s="27" t="s">
        <v>269</v>
      </c>
      <c r="J189" s="66" t="s">
        <v>24</v>
      </c>
      <c r="K189" s="69">
        <v>1247649</v>
      </c>
      <c r="L189" s="69">
        <v>686207</v>
      </c>
      <c r="M189" s="69">
        <v>531485</v>
      </c>
      <c r="N189" s="69">
        <v>154722</v>
      </c>
      <c r="O189" s="70">
        <v>154722</v>
      </c>
      <c r="P189" s="70">
        <v>0</v>
      </c>
      <c r="Q189" s="70">
        <v>0</v>
      </c>
      <c r="R189" s="70">
        <v>4303</v>
      </c>
      <c r="S189" s="70">
        <v>-4303</v>
      </c>
      <c r="T189" s="70">
        <v>0</v>
      </c>
      <c r="U189" s="71">
        <v>154722</v>
      </c>
    </row>
    <row r="190" spans="1:21" x14ac:dyDescent="0.35">
      <c r="A190" s="48">
        <v>48</v>
      </c>
      <c r="B190" s="49">
        <v>70581</v>
      </c>
      <c r="C190" s="50">
        <v>134262</v>
      </c>
      <c r="D190" s="27" t="s">
        <v>336</v>
      </c>
      <c r="E190" s="25" t="s">
        <v>337</v>
      </c>
      <c r="F190" s="25" t="s">
        <v>338</v>
      </c>
      <c r="G190" s="51">
        <v>1779</v>
      </c>
      <c r="H190" s="27" t="s">
        <v>19</v>
      </c>
      <c r="I190" s="27" t="s">
        <v>337</v>
      </c>
      <c r="J190" s="27" t="s">
        <v>20</v>
      </c>
      <c r="K190" s="72">
        <v>761313</v>
      </c>
      <c r="L190" s="72">
        <v>418722</v>
      </c>
      <c r="M190" s="72">
        <v>279720</v>
      </c>
      <c r="N190" s="72">
        <v>139002</v>
      </c>
      <c r="O190" s="73">
        <v>139002</v>
      </c>
      <c r="P190" s="73">
        <v>225701</v>
      </c>
      <c r="Q190" s="73">
        <v>103822</v>
      </c>
      <c r="R190" s="73">
        <v>62746</v>
      </c>
      <c r="S190" s="73">
        <v>41076</v>
      </c>
      <c r="T190" s="73">
        <v>41076</v>
      </c>
      <c r="U190" s="74">
        <v>180078</v>
      </c>
    </row>
    <row r="191" spans="1:21" x14ac:dyDescent="0.35">
      <c r="A191" s="63">
        <v>48</v>
      </c>
      <c r="B191" s="64">
        <v>70581</v>
      </c>
      <c r="C191" s="65">
        <v>137380</v>
      </c>
      <c r="D191" s="66" t="s">
        <v>336</v>
      </c>
      <c r="E191" s="67" t="s">
        <v>337</v>
      </c>
      <c r="F191" s="67" t="s">
        <v>339</v>
      </c>
      <c r="G191" s="68">
        <v>1912</v>
      </c>
      <c r="H191" s="66" t="s">
        <v>19</v>
      </c>
      <c r="I191" s="27" t="s">
        <v>337</v>
      </c>
      <c r="J191" s="66" t="s">
        <v>24</v>
      </c>
      <c r="K191" s="69">
        <v>836866</v>
      </c>
      <c r="L191" s="69">
        <v>460276</v>
      </c>
      <c r="M191" s="69">
        <v>305313</v>
      </c>
      <c r="N191" s="69">
        <v>154963</v>
      </c>
      <c r="O191" s="70">
        <v>154963</v>
      </c>
      <c r="P191" s="70">
        <v>286911</v>
      </c>
      <c r="Q191" s="70">
        <v>131979</v>
      </c>
      <c r="R191" s="70">
        <v>83662</v>
      </c>
      <c r="S191" s="70">
        <v>48317</v>
      </c>
      <c r="T191" s="70">
        <v>48317</v>
      </c>
      <c r="U191" s="71">
        <v>203280</v>
      </c>
    </row>
    <row r="192" spans="1:21" x14ac:dyDescent="0.35">
      <c r="A192" s="63">
        <v>49</v>
      </c>
      <c r="B192" s="64">
        <v>70839</v>
      </c>
      <c r="C192" s="65">
        <v>138065</v>
      </c>
      <c r="D192" s="66" t="s">
        <v>340</v>
      </c>
      <c r="E192" s="67" t="s">
        <v>341</v>
      </c>
      <c r="F192" s="67" t="s">
        <v>342</v>
      </c>
      <c r="G192" s="68">
        <v>1985</v>
      </c>
      <c r="H192" s="66" t="s">
        <v>19</v>
      </c>
      <c r="I192" s="27" t="s">
        <v>341</v>
      </c>
      <c r="J192" s="66" t="s">
        <v>24</v>
      </c>
      <c r="K192" s="69">
        <v>2253126</v>
      </c>
      <c r="L192" s="69">
        <v>1239219</v>
      </c>
      <c r="M192" s="69">
        <v>972056</v>
      </c>
      <c r="N192" s="69">
        <v>267163</v>
      </c>
      <c r="O192" s="70">
        <v>267163</v>
      </c>
      <c r="P192" s="70">
        <v>668937</v>
      </c>
      <c r="Q192" s="70">
        <v>307711</v>
      </c>
      <c r="R192" s="70">
        <v>215362</v>
      </c>
      <c r="S192" s="70">
        <v>92349</v>
      </c>
      <c r="T192" s="70">
        <v>92349</v>
      </c>
      <c r="U192" s="71">
        <v>359512</v>
      </c>
    </row>
    <row r="193" spans="1:23" x14ac:dyDescent="0.35">
      <c r="A193" s="63">
        <v>50</v>
      </c>
      <c r="B193" s="64">
        <v>71167</v>
      </c>
      <c r="C193" s="65">
        <v>137265</v>
      </c>
      <c r="D193" s="66" t="s">
        <v>343</v>
      </c>
      <c r="E193" s="67" t="s">
        <v>344</v>
      </c>
      <c r="F193" s="67" t="s">
        <v>345</v>
      </c>
      <c r="G193" s="68">
        <v>1963</v>
      </c>
      <c r="H193" s="66" t="s">
        <v>19</v>
      </c>
      <c r="I193" s="27" t="s">
        <v>344</v>
      </c>
      <c r="J193" s="66" t="s">
        <v>24</v>
      </c>
      <c r="K193" s="69">
        <v>2725658</v>
      </c>
      <c r="L193" s="69">
        <v>1499112</v>
      </c>
      <c r="M193" s="69">
        <v>1014416</v>
      </c>
      <c r="N193" s="69">
        <v>484696</v>
      </c>
      <c r="O193" s="70">
        <v>484696</v>
      </c>
      <c r="P193" s="70">
        <v>371791</v>
      </c>
      <c r="Q193" s="70">
        <v>171024</v>
      </c>
      <c r="R193" s="70">
        <v>115584</v>
      </c>
      <c r="S193" s="70">
        <v>55440</v>
      </c>
      <c r="T193" s="70">
        <v>55440</v>
      </c>
      <c r="U193" s="71">
        <v>540136</v>
      </c>
    </row>
    <row r="194" spans="1:23" ht="31" x14ac:dyDescent="0.35">
      <c r="A194" s="63">
        <v>50</v>
      </c>
      <c r="B194" s="64">
        <v>71167</v>
      </c>
      <c r="C194" s="65">
        <v>138057</v>
      </c>
      <c r="D194" s="66" t="s">
        <v>343</v>
      </c>
      <c r="E194" s="67" t="s">
        <v>344</v>
      </c>
      <c r="F194" s="67" t="s">
        <v>346</v>
      </c>
      <c r="G194" s="68">
        <v>1973</v>
      </c>
      <c r="H194" s="66" t="s">
        <v>19</v>
      </c>
      <c r="I194" s="27" t="s">
        <v>344</v>
      </c>
      <c r="J194" s="66" t="s">
        <v>24</v>
      </c>
      <c r="K194" s="69">
        <v>2265672</v>
      </c>
      <c r="L194" s="69">
        <v>1246120</v>
      </c>
      <c r="M194" s="69">
        <v>847055</v>
      </c>
      <c r="N194" s="69">
        <v>399065</v>
      </c>
      <c r="O194" s="70">
        <v>399065</v>
      </c>
      <c r="P194" s="70">
        <v>348175</v>
      </c>
      <c r="Q194" s="70">
        <v>160161</v>
      </c>
      <c r="R194" s="70">
        <v>91261</v>
      </c>
      <c r="S194" s="70">
        <v>68900</v>
      </c>
      <c r="T194" s="70">
        <v>68900</v>
      </c>
      <c r="U194" s="71">
        <v>467965</v>
      </c>
    </row>
    <row r="195" spans="1:23" x14ac:dyDescent="0.35">
      <c r="A195" s="63">
        <v>51</v>
      </c>
      <c r="B195" s="64">
        <v>10512</v>
      </c>
      <c r="C195" s="65">
        <v>138040</v>
      </c>
      <c r="D195" s="66" t="s">
        <v>347</v>
      </c>
      <c r="E195" s="67" t="s">
        <v>348</v>
      </c>
      <c r="F195" s="67" t="s">
        <v>349</v>
      </c>
      <c r="G195" s="68">
        <v>2000</v>
      </c>
      <c r="H195" s="66" t="s">
        <v>19</v>
      </c>
      <c r="I195" s="27" t="s">
        <v>350</v>
      </c>
      <c r="J195" s="66" t="s">
        <v>24</v>
      </c>
      <c r="K195" s="69">
        <v>410198</v>
      </c>
      <c r="L195" s="69">
        <v>225609</v>
      </c>
      <c r="M195" s="69">
        <v>236581</v>
      </c>
      <c r="N195" s="69">
        <v>-10972</v>
      </c>
      <c r="O195" s="70">
        <v>0</v>
      </c>
      <c r="P195" s="70">
        <v>128026</v>
      </c>
      <c r="Q195" s="70">
        <v>58892</v>
      </c>
      <c r="R195" s="70">
        <v>56011</v>
      </c>
      <c r="S195" s="70">
        <v>2881</v>
      </c>
      <c r="T195" s="70">
        <v>2881</v>
      </c>
      <c r="U195" s="71">
        <v>2881</v>
      </c>
    </row>
    <row r="196" spans="1:23" x14ac:dyDescent="0.35">
      <c r="A196" s="48">
        <v>54</v>
      </c>
      <c r="B196" s="49">
        <v>10546</v>
      </c>
      <c r="C196" s="50">
        <v>135459</v>
      </c>
      <c r="D196" s="27" t="s">
        <v>351</v>
      </c>
      <c r="E196" s="25" t="s">
        <v>352</v>
      </c>
      <c r="F196" s="25" t="s">
        <v>353</v>
      </c>
      <c r="G196" s="51">
        <v>1860</v>
      </c>
      <c r="H196" s="27" t="s">
        <v>19</v>
      </c>
      <c r="I196" s="27" t="s">
        <v>354</v>
      </c>
      <c r="J196" s="27" t="s">
        <v>20</v>
      </c>
      <c r="K196" s="72">
        <v>273888</v>
      </c>
      <c r="L196" s="72">
        <v>150638</v>
      </c>
      <c r="M196" s="72">
        <v>101339</v>
      </c>
      <c r="N196" s="72">
        <v>49299</v>
      </c>
      <c r="O196" s="73">
        <v>49299</v>
      </c>
      <c r="P196" s="73">
        <v>44714</v>
      </c>
      <c r="Q196" s="73">
        <v>20568</v>
      </c>
      <c r="R196" s="73">
        <v>12520</v>
      </c>
      <c r="S196" s="73">
        <v>8048</v>
      </c>
      <c r="T196" s="73">
        <v>8048</v>
      </c>
      <c r="U196" s="74">
        <v>57347</v>
      </c>
    </row>
    <row r="197" spans="1:23" x14ac:dyDescent="0.35">
      <c r="A197" s="63">
        <v>54</v>
      </c>
      <c r="B197" s="64">
        <v>75523</v>
      </c>
      <c r="C197" s="65">
        <v>137968</v>
      </c>
      <c r="D197" s="66" t="s">
        <v>351</v>
      </c>
      <c r="E197" s="67" t="s">
        <v>355</v>
      </c>
      <c r="F197" s="67" t="s">
        <v>356</v>
      </c>
      <c r="G197" s="68">
        <v>1956</v>
      </c>
      <c r="H197" s="66" t="s">
        <v>85</v>
      </c>
      <c r="I197" s="27" t="s">
        <v>355</v>
      </c>
      <c r="J197" s="66" t="s">
        <v>24</v>
      </c>
      <c r="K197" s="69">
        <v>1438230</v>
      </c>
      <c r="L197" s="69">
        <v>791027</v>
      </c>
      <c r="M197" s="69">
        <v>546030</v>
      </c>
      <c r="N197" s="69">
        <v>244997</v>
      </c>
      <c r="O197" s="70">
        <v>244997</v>
      </c>
      <c r="P197" s="70">
        <v>148323</v>
      </c>
      <c r="Q197" s="70">
        <v>68229</v>
      </c>
      <c r="R197" s="70">
        <v>40380</v>
      </c>
      <c r="S197" s="70">
        <v>27849</v>
      </c>
      <c r="T197" s="70">
        <v>27849</v>
      </c>
      <c r="U197" s="71">
        <v>272846</v>
      </c>
    </row>
    <row r="198" spans="1:23" x14ac:dyDescent="0.35">
      <c r="A198" s="63">
        <v>57</v>
      </c>
      <c r="B198" s="64">
        <v>10579</v>
      </c>
      <c r="C198" s="65">
        <v>137422</v>
      </c>
      <c r="D198" s="66" t="s">
        <v>357</v>
      </c>
      <c r="E198" s="67" t="s">
        <v>358</v>
      </c>
      <c r="F198" s="67" t="s">
        <v>359</v>
      </c>
      <c r="G198" s="68">
        <v>1951</v>
      </c>
      <c r="H198" s="66" t="s">
        <v>19</v>
      </c>
      <c r="I198" s="27" t="s">
        <v>369</v>
      </c>
      <c r="J198" s="66" t="s">
        <v>24</v>
      </c>
      <c r="K198" s="69">
        <v>219348</v>
      </c>
      <c r="L198" s="69">
        <v>120641</v>
      </c>
      <c r="M198" s="69">
        <v>114722</v>
      </c>
      <c r="N198" s="69">
        <v>5919</v>
      </c>
      <c r="O198" s="70">
        <v>5919</v>
      </c>
      <c r="P198" s="70">
        <v>69827</v>
      </c>
      <c r="Q198" s="70">
        <v>32120</v>
      </c>
      <c r="R198" s="70">
        <v>29659</v>
      </c>
      <c r="S198" s="70">
        <v>2461</v>
      </c>
      <c r="T198" s="70">
        <v>3428</v>
      </c>
      <c r="U198" s="71">
        <v>9347</v>
      </c>
    </row>
    <row r="199" spans="1:23" x14ac:dyDescent="0.35">
      <c r="A199" s="48">
        <v>57</v>
      </c>
      <c r="B199" s="49">
        <v>72694</v>
      </c>
      <c r="C199" s="50">
        <v>131706</v>
      </c>
      <c r="D199" s="27" t="s">
        <v>357</v>
      </c>
      <c r="E199" s="25" t="s">
        <v>360</v>
      </c>
      <c r="F199" s="25" t="s">
        <v>361</v>
      </c>
      <c r="G199" s="51">
        <v>1659</v>
      </c>
      <c r="H199" s="27" t="s">
        <v>19</v>
      </c>
      <c r="I199" s="66" t="s">
        <v>360</v>
      </c>
      <c r="J199" s="27" t="s">
        <v>20</v>
      </c>
      <c r="K199" s="72">
        <v>175316</v>
      </c>
      <c r="L199" s="72">
        <v>96424</v>
      </c>
      <c r="M199" s="72">
        <v>58716</v>
      </c>
      <c r="N199" s="72">
        <v>37708</v>
      </c>
      <c r="O199" s="73">
        <v>37708</v>
      </c>
      <c r="P199" s="73">
        <v>45227</v>
      </c>
      <c r="Q199" s="73">
        <v>20804</v>
      </c>
      <c r="R199" s="73">
        <v>11463</v>
      </c>
      <c r="S199" s="73">
        <v>9341</v>
      </c>
      <c r="T199" s="73">
        <v>9341</v>
      </c>
      <c r="U199" s="74">
        <v>47049</v>
      </c>
    </row>
    <row r="200" spans="1:23" x14ac:dyDescent="0.35">
      <c r="A200" s="78" t="s">
        <v>362</v>
      </c>
      <c r="B200" s="79"/>
      <c r="C200" s="79"/>
      <c r="D200" s="80"/>
      <c r="E200" s="81"/>
      <c r="F200" s="81"/>
      <c r="G200" s="79"/>
      <c r="H200" s="79"/>
      <c r="I200" s="82"/>
      <c r="J200" s="78"/>
      <c r="K200" s="83">
        <f>SUBTOTAL(109,Table248[(A)
Estimated
2018–19
 Charter School LCFF State Aid])</f>
        <v>273227731</v>
      </c>
      <c r="L200" s="83">
        <f>SUBTOTAL(109,Table248[(B)
Estimated
Charter School LCFF State Aid
= (A) x .55])</f>
        <v>150275261</v>
      </c>
      <c r="M200" s="83">
        <f>SUBTOTAL(109,Table248[(C)
Prior Payments
(September 2018)])</f>
        <v>83238819</v>
      </c>
      <c r="N200" s="83">
        <f>SUBTOTAL(109,Table248[(D)
 Estimated Charter School LCFF State Aid
Net of Prior Payments
= (B) - (C)])</f>
        <v>67036442</v>
      </c>
      <c r="O200" s="84">
        <f>SUBTOTAL(109,Table248[(E)
Adjusted 
Charter School LCFF State Aid
= Greater of (D) or 0])</f>
        <v>70654671</v>
      </c>
      <c r="P200" s="84">
        <f>SUBTOTAL(109,Table248[(F)
Estimated 
2018–19
In-lieu of Property Taxes])</f>
        <v>52850408</v>
      </c>
      <c r="Q200" s="84">
        <f>SUBTOTAL(109,Table248[(G)
Estimated 
In-lieu of 
Property Taxes
= (F) x .46])</f>
        <v>24311192</v>
      </c>
      <c r="R200" s="84">
        <f>SUBTOTAL(109,Table248[(H)
Prior Payment of
In-lieu of 
Property Taxes
(September 2018)])</f>
        <v>13411120</v>
      </c>
      <c r="S200" s="84">
        <f>SUBTOTAL(109,Table248[(I)
Estimated 
In-lieu of 
Property Taxes Net of Prior Payments
= (G) - (H)])</f>
        <v>10900072</v>
      </c>
      <c r="T200" s="84">
        <f>SUBTOTAL(109,Table248[(J)
Adjusted 
In-lieu of 
Property Taxes
= Greater of (I) or 0])</f>
        <v>11367331</v>
      </c>
      <c r="U200" s="84">
        <f>SUBTOTAL(109,Table248[(K)
Apportionment Total
= (E) + (J)])</f>
        <v>82022002</v>
      </c>
    </row>
    <row r="201" spans="1:23" x14ac:dyDescent="0.35">
      <c r="A201" s="32" t="s">
        <v>363</v>
      </c>
      <c r="B201" s="26"/>
      <c r="C201" s="26"/>
      <c r="D201" s="28"/>
      <c r="E201" s="25"/>
      <c r="F201" s="25"/>
      <c r="G201" s="26"/>
      <c r="H201" s="26"/>
      <c r="I201" s="29"/>
      <c r="J201" s="29"/>
      <c r="K201" s="34"/>
      <c r="L201" s="34"/>
      <c r="M201" s="34"/>
      <c r="N201" s="34"/>
      <c r="O201" s="35"/>
      <c r="P201" s="35"/>
      <c r="Q201" s="35"/>
      <c r="R201" s="35"/>
      <c r="S201" s="35"/>
      <c r="T201" s="35"/>
      <c r="U201" s="35"/>
    </row>
    <row r="202" spans="1:23" x14ac:dyDescent="0.35">
      <c r="A202" s="33" t="s">
        <v>0</v>
      </c>
      <c r="B202" s="26"/>
      <c r="C202" s="26"/>
      <c r="D202" s="26"/>
      <c r="E202" s="5"/>
      <c r="F202" s="25"/>
      <c r="G202" s="25"/>
      <c r="H202" s="26"/>
      <c r="I202" s="29"/>
      <c r="J202" s="29"/>
      <c r="K202" s="34"/>
      <c r="L202" s="34"/>
      <c r="M202" s="34"/>
      <c r="N202" s="34"/>
      <c r="O202" s="35"/>
      <c r="P202" s="35"/>
      <c r="Q202" s="35"/>
      <c r="R202" s="35"/>
      <c r="S202" s="35"/>
      <c r="T202" s="35"/>
      <c r="U202" s="35"/>
    </row>
    <row r="203" spans="1:23" x14ac:dyDescent="0.35">
      <c r="A203" s="33" t="s">
        <v>364</v>
      </c>
      <c r="B203" s="26"/>
      <c r="C203" s="26"/>
      <c r="D203" s="26"/>
      <c r="E203" s="5"/>
      <c r="F203" s="25"/>
      <c r="G203" s="25"/>
      <c r="H203" s="26"/>
      <c r="I203" s="29"/>
      <c r="J203" s="29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</row>
    <row r="204" spans="1:23" x14ac:dyDescent="0.35">
      <c r="A204" s="36" t="s">
        <v>365</v>
      </c>
      <c r="B204" s="26"/>
      <c r="C204" s="26"/>
      <c r="D204" s="26"/>
      <c r="E204" s="5"/>
      <c r="F204" s="25"/>
      <c r="G204" s="25"/>
      <c r="H204" s="26"/>
      <c r="I204" s="29"/>
      <c r="J204" s="29"/>
      <c r="K204" s="30"/>
      <c r="L204" s="30"/>
      <c r="M204" s="30"/>
      <c r="N204" s="30"/>
      <c r="O204" s="31"/>
      <c r="P204" s="31"/>
      <c r="Q204" s="31"/>
      <c r="R204" s="31"/>
      <c r="S204" s="31"/>
      <c r="T204" s="31"/>
      <c r="U204" s="31"/>
    </row>
    <row r="205" spans="1:23" x14ac:dyDescent="0.35">
      <c r="A205" s="32"/>
    </row>
    <row r="206" spans="1:23" x14ac:dyDescent="0.35">
      <c r="A206" s="33"/>
    </row>
    <row r="207" spans="1:23" x14ac:dyDescent="0.35">
      <c r="A207" s="33"/>
    </row>
    <row r="208" spans="1:23" s="37" customFormat="1" x14ac:dyDescent="0.35">
      <c r="A208" s="36"/>
      <c r="D208" s="2"/>
      <c r="E208" s="38"/>
      <c r="F208" s="39"/>
      <c r="O208" s="2"/>
      <c r="P208" s="2"/>
      <c r="Q208" s="2"/>
      <c r="R208" s="2"/>
      <c r="S208" s="2"/>
      <c r="T208" s="2"/>
      <c r="U208" s="2"/>
      <c r="V208" s="2"/>
      <c r="W208" s="2"/>
    </row>
  </sheetData>
  <conditionalFormatting sqref="K203">
    <cfRule type="duplicateValues" dxfId="48" priority="3"/>
  </conditionalFormatting>
  <conditionalFormatting sqref="K200">
    <cfRule type="duplicateValues" dxfId="47" priority="2"/>
  </conditionalFormatting>
  <conditionalFormatting sqref="K203:U203 K200:U200">
    <cfRule type="duplicateValues" dxfId="46" priority="1"/>
  </conditionalFormatting>
  <printOptions horizontalCentered="1"/>
  <pageMargins left="0.25" right="0.25" top="0.75" bottom="0.75" header="0.3" footer="0.3"/>
  <pageSetup paperSize="5" scale="34" fitToHeight="0" orientation="landscape" r:id="rId1"/>
  <headerFooter>
    <oddFooter>&amp;C&amp;"Arial,Regular"&amp;12Page &amp;P of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18-19 Summary 2ndSpecAdv</vt:lpstr>
      <vt:lpstr>'18-19 Summary 2ndSpecAdv'!Print_Titles</vt:lpstr>
    </vt:vector>
  </TitlesOfParts>
  <Company>CA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CS Sp Advance Apportionment Summary, FY 2018-19 Q2 (CA Dept of Education)</dc:title>
  <dc:subject>2018–19 Second Special Advance Apportionment for Charter Schools.</dc:subject>
  <dc:creator>Sasha Tkacheff</dc:creator>
  <cp:lastModifiedBy>Taylor Uda</cp:lastModifiedBy>
  <cp:lastPrinted>2018-11-27T20:52:12Z</cp:lastPrinted>
  <dcterms:created xsi:type="dcterms:W3CDTF">2018-11-21T20:49:09Z</dcterms:created>
  <dcterms:modified xsi:type="dcterms:W3CDTF">2021-11-30T19:31:13Z</dcterms:modified>
</cp:coreProperties>
</file>