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 codeName="ThisWorkbook"/>
  <xr:revisionPtr revIDLastSave="0" documentId="13_ncr:1_{62A6E0FF-B707-4B5C-B195-A36944FC3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ySched LEA 23-24 CS Adv" sheetId="3" r:id="rId1"/>
    <sheet name="PaySched County 23-24 CS Adv" sheetId="4" r:id="rId2"/>
  </sheets>
  <definedNames>
    <definedName name="_xlnm._FilterDatabase" localSheetId="1" hidden="1">'PaySched County 23-24 CS Adv'!$A$4:$C$4</definedName>
    <definedName name="_xlnm._FilterDatabase" localSheetId="0" hidden="1">'PaySched LEA 23-24 CS Adv'!$A$1:$A$4</definedName>
    <definedName name="_xlnm.Print_Titles" localSheetId="1">'PaySched County 23-24 CS Adv'!$1:$4</definedName>
    <definedName name="_xlnm.Print_Titles" localSheetId="0">'PaySched LEA 23-24 CS Adv'!$1:$5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2" i="3" l="1"/>
  <c r="C20" i="4"/>
  <c r="J82" i="3" l="1"/>
  <c r="I82" i="3"/>
</calcChain>
</file>

<file path=xl/sharedStrings.xml><?xml version="1.0" encoding="utf-8"?>
<sst xmlns="http://schemas.openxmlformats.org/spreadsheetml/2006/main" count="669" uniqueCount="268">
  <si>
    <t>Prepared by:</t>
  </si>
  <si>
    <t>California Department of Education</t>
  </si>
  <si>
    <t>School Fiscal Services Division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</si>
  <si>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</si>
  <si>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</si>
  <si>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</si>
  <si>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</si>
  <si>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</si>
  <si>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</si>
  <si>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</si>
  <si>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</si>
  <si>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Payment Schedule by County</t>
  </si>
  <si>
    <t>Charter School Apportionment Category</t>
  </si>
  <si>
    <t>*Estimated
Charter School
LCFF State Aid
(0000-8011)</t>
  </si>
  <si>
    <t>**Estimated 
School District
LCFF State Aid
In-lieu of Property Taxes Backfill
 (0000-8011)</t>
  </si>
  <si>
    <t>Total Estimated
LCFF State Aid</t>
  </si>
  <si>
    <t>TOTAL</t>
  </si>
  <si>
    <t>10</t>
  </si>
  <si>
    <t>19</t>
  </si>
  <si>
    <t>30</t>
  </si>
  <si>
    <t>34</t>
  </si>
  <si>
    <t>39</t>
  </si>
  <si>
    <t>48</t>
  </si>
  <si>
    <t>Fresno</t>
  </si>
  <si>
    <t>Los Angeles</t>
  </si>
  <si>
    <t>Orange</t>
  </si>
  <si>
    <t>Sacramento</t>
  </si>
  <si>
    <t>San Joaquin</t>
  </si>
  <si>
    <t>Solano</t>
  </si>
  <si>
    <t>01</t>
  </si>
  <si>
    <t>Alameda</t>
  </si>
  <si>
    <t>07</t>
  </si>
  <si>
    <t>Contra Costa</t>
  </si>
  <si>
    <t>36</t>
  </si>
  <si>
    <t>San Bernardino</t>
  </si>
  <si>
    <t>37</t>
  </si>
  <si>
    <t>San Diego</t>
  </si>
  <si>
    <t>41</t>
  </si>
  <si>
    <t>San Mateo</t>
  </si>
  <si>
    <t>45</t>
  </si>
  <si>
    <t>Shasta</t>
  </si>
  <si>
    <t>54</t>
  </si>
  <si>
    <t>Tulare</t>
  </si>
  <si>
    <t>31</t>
  </si>
  <si>
    <t>Placer</t>
  </si>
  <si>
    <t>2023–24 Second Special Advance Apportionment for Charter Schools</t>
  </si>
  <si>
    <t>December 2023</t>
  </si>
  <si>
    <t>Total Payments
January 2024</t>
  </si>
  <si>
    <t>61259</t>
  </si>
  <si>
    <t>Oakland Unified</t>
  </si>
  <si>
    <t>0134015</t>
  </si>
  <si>
    <t>Lodestar: A Lighthouse Community Charter Public</t>
  </si>
  <si>
    <t>1783</t>
  </si>
  <si>
    <t>04</t>
  </si>
  <si>
    <t>61531</t>
  </si>
  <si>
    <t>Butte</t>
  </si>
  <si>
    <t>Paradise Unified</t>
  </si>
  <si>
    <t>0110338</t>
  </si>
  <si>
    <t>Achieve Charter School of Paradise Inc.</t>
  </si>
  <si>
    <t>0751</t>
  </si>
  <si>
    <t>10074</t>
  </si>
  <si>
    <t>0137026</t>
  </si>
  <si>
    <t>Invictus Academy of Richmond</t>
  </si>
  <si>
    <t>1933</t>
  </si>
  <si>
    <t>61796</t>
  </si>
  <si>
    <t>West Contra Costa Unified</t>
  </si>
  <si>
    <t>10108</t>
  </si>
  <si>
    <t>0140186</t>
  </si>
  <si>
    <t>Clovis Global Academy</t>
  </si>
  <si>
    <t>2101</t>
  </si>
  <si>
    <t>62117</t>
  </si>
  <si>
    <t>Clovis Unified</t>
  </si>
  <si>
    <t>62166</t>
  </si>
  <si>
    <t>Fresno Unified</t>
  </si>
  <si>
    <t>0140764</t>
  </si>
  <si>
    <t>Golden Charter Academy</t>
  </si>
  <si>
    <t>2113</t>
  </si>
  <si>
    <t>10199</t>
  </si>
  <si>
    <t>0135368</t>
  </si>
  <si>
    <t>Alma Fuerte Public School</t>
  </si>
  <si>
    <t>1859</t>
  </si>
  <si>
    <t>0139345</t>
  </si>
  <si>
    <t>We the People High</t>
  </si>
  <si>
    <t>2045</t>
  </si>
  <si>
    <t>0140681</t>
  </si>
  <si>
    <t>Environmental Charter High - Gardena</t>
  </si>
  <si>
    <t>2098</t>
  </si>
  <si>
    <t>0140772</t>
  </si>
  <si>
    <t>KIPP Poder Public</t>
  </si>
  <si>
    <t>2112</t>
  </si>
  <si>
    <t>0140962</t>
  </si>
  <si>
    <t>The SEED School of Los Angeles County</t>
  </si>
  <si>
    <t>2108</t>
  </si>
  <si>
    <t>64725</t>
  </si>
  <si>
    <t>Long Beach Unified</t>
  </si>
  <si>
    <t>64733</t>
  </si>
  <si>
    <t>Los Angeles Unified</t>
  </si>
  <si>
    <t>0135509</t>
  </si>
  <si>
    <t>Gabriella Charter 2</t>
  </si>
  <si>
    <t>1853</t>
  </si>
  <si>
    <t>0136994</t>
  </si>
  <si>
    <t>Rise Kohyang Elementary School</t>
  </si>
  <si>
    <t>1927</t>
  </si>
  <si>
    <t>0138883</t>
  </si>
  <si>
    <t>Equitas Academy 6</t>
  </si>
  <si>
    <t>2030</t>
  </si>
  <si>
    <t>0139071</t>
  </si>
  <si>
    <t>KIPP Pueblo Unido</t>
  </si>
  <si>
    <t>2041</t>
  </si>
  <si>
    <t>0139121</t>
  </si>
  <si>
    <t>Equitas Academy 5</t>
  </si>
  <si>
    <t>2040</t>
  </si>
  <si>
    <t>0139832</t>
  </si>
  <si>
    <t>Citizens of the World Charter School West Valley</t>
  </si>
  <si>
    <t>2082</t>
  </si>
  <si>
    <t>0140004</t>
  </si>
  <si>
    <t>El Rio Community</t>
  </si>
  <si>
    <t>2080</t>
  </si>
  <si>
    <t>0140129</t>
  </si>
  <si>
    <t>Ednovate - South LA College Prep</t>
  </si>
  <si>
    <t>2087</t>
  </si>
  <si>
    <t>0140749</t>
  </si>
  <si>
    <t>Citizens of the World Charter School East Valley</t>
  </si>
  <si>
    <t>2081</t>
  </si>
  <si>
    <t>0141481</t>
  </si>
  <si>
    <t>KIPP Generations Academy</t>
  </si>
  <si>
    <t>2079</t>
  </si>
  <si>
    <t>1933746</t>
  </si>
  <si>
    <t>Granada Hills Charter</t>
  </si>
  <si>
    <t>0572</t>
  </si>
  <si>
    <t>64808</t>
  </si>
  <si>
    <t>Montebello Unified</t>
  </si>
  <si>
    <t>64857</t>
  </si>
  <si>
    <t>Palmdale Elementary</t>
  </si>
  <si>
    <t>0140889</t>
  </si>
  <si>
    <t>Palmdale Academy Charter</t>
  </si>
  <si>
    <t>2119</t>
  </si>
  <si>
    <t>64881</t>
  </si>
  <si>
    <t>Pasadena Unified</t>
  </si>
  <si>
    <t>0136945</t>
  </si>
  <si>
    <t>OCS - South</t>
  </si>
  <si>
    <t>1921</t>
  </si>
  <si>
    <t>73437</t>
  </si>
  <si>
    <t>Compton Unified</t>
  </si>
  <si>
    <t>0137893</t>
  </si>
  <si>
    <t>KIPP Compton Community School</t>
  </si>
  <si>
    <t>1996</t>
  </si>
  <si>
    <t>0137984</t>
  </si>
  <si>
    <t>Ánimo Compton Charter</t>
  </si>
  <si>
    <t>1990</t>
  </si>
  <si>
    <t>75309</t>
  </si>
  <si>
    <t>Acton-Agua Dulce Unified</t>
  </si>
  <si>
    <t>0138297</t>
  </si>
  <si>
    <t>iLead Agua Dulce</t>
  </si>
  <si>
    <t>2003</t>
  </si>
  <si>
    <t>10306</t>
  </si>
  <si>
    <t>0140822</t>
  </si>
  <si>
    <t>Irvine International Academy</t>
  </si>
  <si>
    <t>2116</t>
  </si>
  <si>
    <t>0141978</t>
  </si>
  <si>
    <t>Vista Meridian Global Academy</t>
  </si>
  <si>
    <t>2132</t>
  </si>
  <si>
    <t>0142026</t>
  </si>
  <si>
    <t>Oxford Preparatory Academy - Middle School</t>
  </si>
  <si>
    <t>2135</t>
  </si>
  <si>
    <t>0142224</t>
  </si>
  <si>
    <t>California Republic Leadership Academy Capistrano</t>
  </si>
  <si>
    <t>2138</t>
  </si>
  <si>
    <t>66464</t>
  </si>
  <si>
    <t>Capistrano Unified</t>
  </si>
  <si>
    <t>0140061</t>
  </si>
  <si>
    <t>OCASA College Prep</t>
  </si>
  <si>
    <t>2084</t>
  </si>
  <si>
    <t>73635</t>
  </si>
  <si>
    <t>Saddleback Valley Unified</t>
  </si>
  <si>
    <t>73650</t>
  </si>
  <si>
    <t>Irvine Unified</t>
  </si>
  <si>
    <t>66928</t>
  </si>
  <si>
    <t>Roseville Joint Union High</t>
  </si>
  <si>
    <t>0141622</t>
  </si>
  <si>
    <t>New Pacific School - Roseville</t>
  </si>
  <si>
    <t>2128</t>
  </si>
  <si>
    <t>67330</t>
  </si>
  <si>
    <t>Folsom-Cordova Unified</t>
  </si>
  <si>
    <t>0142208</t>
  </si>
  <si>
    <t>New Pacific School - Rancho Cordova</t>
  </si>
  <si>
    <t>2137</t>
  </si>
  <si>
    <t>67439</t>
  </si>
  <si>
    <t>Sacramento City Unified</t>
  </si>
  <si>
    <t>0102343</t>
  </si>
  <si>
    <t>Aspire Capitol Heights Academy</t>
  </si>
  <si>
    <t>0598</t>
  </si>
  <si>
    <t>0135343</t>
  </si>
  <si>
    <t>Growth Public</t>
  </si>
  <si>
    <t>1848</t>
  </si>
  <si>
    <t>10363</t>
  </si>
  <si>
    <t>0140012</t>
  </si>
  <si>
    <t>Entrepreneur High Fontana</t>
  </si>
  <si>
    <t>2095</t>
  </si>
  <si>
    <t>67710</t>
  </si>
  <si>
    <t>Fontana Unified</t>
  </si>
  <si>
    <t>75051</t>
  </si>
  <si>
    <t>Lucerne Valley Unified</t>
  </si>
  <si>
    <t>0138107</t>
  </si>
  <si>
    <t>Virtual Preparatory Academy at Lucerne</t>
  </si>
  <si>
    <t>1975</t>
  </si>
  <si>
    <t>67991</t>
  </si>
  <si>
    <t>Cajon Valley Union</t>
  </si>
  <si>
    <t>0139394</t>
  </si>
  <si>
    <t>Kidinnu Academy</t>
  </si>
  <si>
    <t>2054</t>
  </si>
  <si>
    <t>0140558</t>
  </si>
  <si>
    <t>Bostonia Global</t>
  </si>
  <si>
    <t>2105</t>
  </si>
  <si>
    <t>68676</t>
  </si>
  <si>
    <t>Stockton Unified</t>
  </si>
  <si>
    <t>0139865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</si>
  <si>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</si>
  <si>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</si>
  <si>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</si>
  <si>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</si>
  <si>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</si>
  <si>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</si>
  <si>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Aspire Arts &amp; Sciences Academy</t>
  </si>
  <si>
    <t>2063</t>
  </si>
  <si>
    <t>0140616</t>
  </si>
  <si>
    <t>KIPP Stockton</t>
  </si>
  <si>
    <t>2109</t>
  </si>
  <si>
    <t>0141358</t>
  </si>
  <si>
    <t>KIPP University Park</t>
  </si>
  <si>
    <t>2124</t>
  </si>
  <si>
    <t>77388</t>
  </si>
  <si>
    <t>Banta Unified</t>
  </si>
  <si>
    <t>0141234</t>
  </si>
  <si>
    <t>EPIC Academy</t>
  </si>
  <si>
    <t>2121</t>
  </si>
  <si>
    <t>0141242</t>
  </si>
  <si>
    <t>River Islands High</t>
  </si>
  <si>
    <t>2122</t>
  </si>
  <si>
    <t>69062</t>
  </si>
  <si>
    <t>0139915</t>
  </si>
  <si>
    <t>KIPP Esperanza High</t>
  </si>
  <si>
    <t>2085</t>
  </si>
  <si>
    <t>69948</t>
  </si>
  <si>
    <t>Columbia Elementary</t>
  </si>
  <si>
    <t>0134122</t>
  </si>
  <si>
    <t>Redding School of the Arts</t>
  </si>
  <si>
    <t>1793</t>
  </si>
  <si>
    <t>70581</t>
  </si>
  <si>
    <t>Vallejo City Unified</t>
  </si>
  <si>
    <t>0139816</t>
  </si>
  <si>
    <t>Griffin Academy High</t>
  </si>
  <si>
    <t>2083</t>
  </si>
  <si>
    <t>10546</t>
  </si>
  <si>
    <t>0135459</t>
  </si>
  <si>
    <t>Blue Oak Academy</t>
  </si>
  <si>
    <t>1860</t>
  </si>
  <si>
    <t>72256</t>
  </si>
  <si>
    <t>Visalia Unified</t>
  </si>
  <si>
    <t>D</t>
  </si>
  <si>
    <t>L</t>
  </si>
  <si>
    <t>Grade Level Expansion</t>
  </si>
  <si>
    <t>Newly Operational</t>
  </si>
  <si>
    <t>N/A</t>
  </si>
  <si>
    <r>
      <t xml:space="preserve">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</t>
    </r>
    <r>
      <rPr>
        <sz val="12"/>
        <rFont val="Arial"/>
        <family val="2"/>
      </rPr>
      <t xml:space="preserve">) Section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rFont val="Arial"/>
        <family val="2"/>
      </rPr>
      <t xml:space="preserve"> Section 47652(b)</t>
    </r>
  </si>
  <si>
    <t>0000000</t>
  </si>
  <si>
    <t>LEGEND: CS = Charter School, Adv = Advance</t>
  </si>
  <si>
    <t>LEGEND: LCFF = Local Control Funding Formula, LEA = Local Educational Agency, CS = Charter School, Adv = Advance, *Payment to charter schools; **Payment to school districts;  D = Direct Funded; L = Locally Funded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</si>
</sst>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</numFmts>
  <fonts count="12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4" fillId="0" borderId="0" applyNumberFormat="0" applyFill="0" applyBorder="0" applyAlignment="0" applyProtection="0"/>
    <xf numFmtId="0" fontId="2" fillId="2" borderId="1" applyNumberFormat="0" applyProtection="0">
      <alignment horizontal="center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NumberFormat="1" applyFont="1"/>
    <xf numFmtId="0" fontId="6" fillId="0" borderId="0" xfId="0" applyNumberFormat="1" applyFont="1"/>
    <xf numFmtId="0" fontId="6" fillId="0" borderId="0" xfId="0" applyFont="1"/>
    <xf numFmtId="0" fontId="4" fillId="0" borderId="0" xfId="5" applyNumberFormat="1"/>
    <xf numFmtId="0" fontId="4" fillId="0" borderId="0" xfId="5" applyNumberFormat="1" applyFill="1" applyAlignment="1">
      <alignment horizontal="right"/>
    </xf>
    <xf numFmtId="3" fontId="4" fillId="0" borderId="0" xfId="5" applyNumberFormat="1" applyAlignment="1">
      <alignment horizontal="left"/>
    </xf>
    <xf numFmtId="3" fontId="4" fillId="0" borderId="0" xfId="5" applyNumberFormat="1"/>
    <xf numFmtId="3" fontId="4" fillId="0" borderId="0" xfId="5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NumberFormat="1"/>
    <xf numFmtId="0" fontId="5" fillId="0" borderId="0" xfId="7" applyFont="1" applyAlignment="1">
      <alignment vertical="center"/>
    </xf>
    <xf numFmtId="0" fontId="1" fillId="0" borderId="0" xfId="7"/>
    <xf numFmtId="0" fontId="7" fillId="0" borderId="0" xfId="7" applyFont="1" applyAlignment="1">
      <alignment horizontal="center" vertical="center"/>
    </xf>
    <xf numFmtId="0" fontId="8" fillId="0" borderId="0" xfId="7" applyFont="1"/>
    <xf numFmtId="0" fontId="0" fillId="0" borderId="0" xfId="0" quotePrefix="1" applyNumberFormat="1"/>
    <xf numFmtId="0" fontId="0" fillId="0" borderId="0" xfId="0" applyBorder="1" applyAlignment="1"/>
    <xf numFmtId="0" fontId="0" fillId="0" borderId="0" xfId="0" quotePrefix="1"/>
    <xf numFmtId="0" fontId="0" fillId="0" borderId="2" xfId="0" applyNumberForma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42" fontId="0" fillId="0" borderId="2" xfId="0" applyNumberFormat="1" applyBorder="1" applyAlignment="1">
      <alignment horizontal="right" wrapText="1"/>
    </xf>
    <xf numFmtId="41" fontId="0" fillId="0" borderId="2" xfId="0" applyNumberFormat="1" applyBorder="1" applyAlignment="1">
      <alignment horizontal="right" wrapText="1"/>
    </xf>
    <xf numFmtId="0" fontId="0" fillId="0" borderId="2" xfId="0" applyNumberFormat="1" applyBorder="1" applyAlignment="1" applyProtection="1">
      <alignment horizontal="left" wrapText="1"/>
    </xf>
    <xf numFmtId="0" fontId="3" fillId="0" borderId="0" xfId="0" applyFont="1"/>
    <xf numFmtId="0" fontId="0" fillId="0" borderId="4" xfId="0" applyNumberForma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5" xfId="0" applyNumberFormat="1" applyBorder="1" applyAlignment="1" applyProtection="1">
      <alignment horizontal="left" wrapText="1"/>
    </xf>
    <xf numFmtId="0" fontId="0" fillId="0" borderId="5" xfId="0" applyNumberFormat="1" applyBorder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41" fontId="0" fillId="0" borderId="5" xfId="0" applyNumberFormat="1" applyBorder="1" applyAlignment="1">
      <alignment horizontal="right" wrapText="1"/>
    </xf>
    <xf numFmtId="0" fontId="0" fillId="0" borderId="0" xfId="0" applyNumberFormat="1" applyBorder="1" applyAlignment="1" applyProtection="1">
      <alignment horizontal="left" wrapText="1"/>
    </xf>
    <xf numFmtId="41" fontId="0" fillId="0" borderId="0" xfId="0" applyNumberFormat="1" applyBorder="1" applyAlignment="1">
      <alignment horizontal="right" wrapText="1"/>
    </xf>
    <xf numFmtId="0" fontId="0" fillId="0" borderId="0" xfId="0" applyNumberFormat="1" applyAlignment="1" applyProtection="1">
      <alignment horizontal="left" wrapText="1"/>
    </xf>
    <xf numFmtId="0" fontId="0" fillId="0" borderId="7" xfId="0" applyNumberFormat="1" applyBorder="1" applyAlignment="1">
      <alignment horizontal="left" wrapText="1"/>
    </xf>
    <xf numFmtId="0" fontId="0" fillId="0" borderId="7" xfId="0" applyNumberFormat="1" applyBorder="1" applyAlignment="1" applyProtection="1">
      <alignment horizontal="left" wrapText="1"/>
    </xf>
    <xf numFmtId="0" fontId="0" fillId="0" borderId="4" xfId="0" applyNumberFormat="1" applyBorder="1" applyAlignment="1" applyProtection="1">
      <alignment horizontal="left" wrapText="1"/>
    </xf>
    <xf numFmtId="0" fontId="0" fillId="0" borderId="8" xfId="0" applyNumberFormat="1" applyBorder="1" applyAlignment="1">
      <alignment horizontal="left" wrapText="1"/>
    </xf>
    <xf numFmtId="0" fontId="0" fillId="0" borderId="9" xfId="0" applyNumberFormat="1" applyBorder="1" applyAlignment="1">
      <alignment horizontal="left" wrapText="1"/>
    </xf>
    <xf numFmtId="41" fontId="0" fillId="0" borderId="4" xfId="0" applyNumberFormat="1" applyBorder="1" applyAlignment="1">
      <alignment horizontal="right" wrapText="1"/>
    </xf>
    <xf numFmtId="0" fontId="10" fillId="0" borderId="0" xfId="1" applyFill="1" applyAlignment="1">
      <alignment vertical="center"/>
    </xf>
    <xf numFmtId="0" fontId="2" fillId="2" borderId="10" xfId="6" applyNumberFormat="1" applyBorder="1">
      <alignment horizontal="center" wrapText="1"/>
    </xf>
    <xf numFmtId="0" fontId="2" fillId="2" borderId="10" xfId="6" applyBorder="1">
      <alignment horizontal="center" wrapText="1"/>
    </xf>
    <xf numFmtId="3" fontId="2" fillId="2" borderId="10" xfId="6" applyNumberFormat="1" applyBorder="1">
      <alignment horizontal="center" wrapText="1"/>
    </xf>
    <xf numFmtId="164" fontId="2" fillId="2" borderId="10" xfId="6" applyNumberFormat="1" applyBorder="1">
      <alignment horizontal="center" wrapText="1"/>
    </xf>
    <xf numFmtId="0" fontId="6" fillId="0" borderId="0" xfId="0" quotePrefix="1" applyFont="1"/>
    <xf numFmtId="49" fontId="6" fillId="0" borderId="0" xfId="0" applyNumberFormat="1" applyFont="1"/>
    <xf numFmtId="0" fontId="10" fillId="0" borderId="0" xfId="1" applyNumberFormat="1"/>
    <xf numFmtId="0" fontId="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42" fontId="0" fillId="0" borderId="0" xfId="0" applyNumberFormat="1" applyBorder="1" applyAlignment="1">
      <alignment horizontal="right" wrapText="1"/>
    </xf>
    <xf numFmtId="41" fontId="0" fillId="0" borderId="0" xfId="0" applyNumberFormat="1" applyAlignment="1">
      <alignment horizontal="right" wrapText="1"/>
    </xf>
    <xf numFmtId="0" fontId="4" fillId="0" borderId="0" xfId="5" applyNumberFormat="1" applyBorder="1" applyAlignment="1" applyProtection="1">
      <alignment horizontal="left" vertical="top" wrapText="1"/>
    </xf>
    <xf numFmtId="0" fontId="4" fillId="0" borderId="0" xfId="5" applyNumberFormat="1" applyBorder="1" applyAlignment="1" applyProtection="1">
      <alignment horizontal="right" wrapText="1"/>
    </xf>
    <xf numFmtId="0" fontId="4" fillId="0" borderId="0" xfId="5" applyNumberFormat="1" applyBorder="1" applyAlignment="1">
      <alignment horizontal="right" wrapText="1"/>
    </xf>
    <xf numFmtId="0" fontId="4" fillId="0" borderId="0" xfId="5" applyNumberFormat="1" applyBorder="1" applyAlignment="1">
      <alignment horizontal="left" wrapText="1"/>
    </xf>
    <xf numFmtId="0" fontId="4" fillId="0" borderId="0" xfId="5" applyNumberFormat="1" applyBorder="1"/>
    <xf numFmtId="0" fontId="4" fillId="0" borderId="0" xfId="5" applyNumberFormat="1" applyBorder="1" applyAlignment="1">
      <alignment horizontal="center" wrapText="1"/>
    </xf>
    <xf numFmtId="42" fontId="4" fillId="0" borderId="0" xfId="5" applyNumberFormat="1" applyBorder="1" applyAlignment="1">
      <alignment horizontal="right" wrapText="1"/>
    </xf>
    <xf numFmtId="0" fontId="4" fillId="0" borderId="0" xfId="5" applyNumberFormat="1" applyBorder="1" applyAlignment="1" applyProtection="1">
      <alignment horizontal="left" wrapText="1"/>
    </xf>
    <xf numFmtId="0" fontId="4" fillId="0" borderId="0" xfId="5" applyNumberFormat="1" applyBorder="1" applyAlignment="1" applyProtection="1"/>
  </cellXfs>
  <cellStyles count="10">
    <cellStyle name="Comma 2" xfId="9" xr:uid="{00000000-0005-0000-0000-000001000000}"/>
    <cellStyle name="Currency 2" xfId="8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9000000}"/>
    <cellStyle name="PAS Table Header" xfId="6" xr:uid="{00000000-0005-0000-0000-00000A000000}"/>
    <cellStyle name="Total" xfId="5" builtinId="25" customBuiltin="1"/>
  </cellStyles>
  <dxfs count="33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>
        <left/>
        <right/>
        <top/>
        <bottom/>
      </border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>
        <left/>
        <right/>
        <top/>
        <bottom/>
      </border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2" formatCode="_(&quot;$&quot;* #,##0_);_(&quot;$&quot;* \(#,##0\);_(&quot;$&quot;* &quot;-&quot;_);_(@_)"/>
      <alignment horizontal="right" vertical="bottom" textRotation="0" wrapText="1" indent="0" justifyLastLine="0" shrinkToFit="0" readingOrder="0"/>
      <border diagonalUp="0" diagonalDown="0">
        <left/>
        <right/>
        <top/>
        <bottom/>
      </border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0" formatCode="General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righ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right" vertical="bottom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border outline="0">
        <right style="thin">
          <color indexed="22"/>
        </right>
      </border>
    </dxf>
    <dxf>
      <numFmt numFmtId="0" formatCode="General"/>
      <alignment horizontal="left" vertical="top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alignment horizontal="right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2"/>
      <tableStyleElement type="headerRow" dxfId="31"/>
      <tableStyleElement type="totalRow" dxfId="30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5:K82" totalsRowCount="1" dataDxfId="29" tableBorderDxfId="28" headerRowCellStyle="PAS Table Header" dataCellStyle="Normal" totalsRowCellStyle="Total">
  <tableColumns count="11">
    <tableColumn id="1" xr3:uid="{00000000-0010-0000-0000-000001000000}" name="County Code" totalsRowLabel="TOTAL" dataDxfId="27" totalsRowDxfId="26" dataCellStyle="Normal" totalsRowCellStyle="Total"/>
    <tableColumn id="4" xr3:uid="{00000000-0010-0000-0000-000004000000}" name="District Code" dataDxfId="25" totalsRowDxfId="24" dataCellStyle="Normal" totalsRowCellStyle="Total"/>
    <tableColumn id="5" xr3:uid="{00000000-0010-0000-0000-000005000000}" name="School Code" dataDxfId="23" totalsRowDxfId="22" dataCellStyle="Normal" totalsRowCellStyle="Total"/>
    <tableColumn id="6" xr3:uid="{00000000-0010-0000-0000-000006000000}" name="County Name" dataDxfId="21" totalsRowDxfId="20" dataCellStyle="Normal" totalsRowCellStyle="Total"/>
    <tableColumn id="7" xr3:uid="{00000000-0010-0000-0000-000007000000}" name="Local Educational Agency" dataDxfId="19" totalsRowDxfId="18" dataCellStyle="Normal" totalsRowCellStyle="Total"/>
    <tableColumn id="8" xr3:uid="{00000000-0010-0000-0000-000008000000}" name="Charter Number" dataDxfId="17" totalsRowDxfId="16" dataCellStyle="Normal" totalsRowCellStyle="Total"/>
    <tableColumn id="9" xr3:uid="{00000000-0010-0000-0000-000009000000}" name="Fund Type" dataDxfId="15" totalsRowDxfId="14" dataCellStyle="Normal" totalsRowCellStyle="Total"/>
    <tableColumn id="2" xr3:uid="{00000000-0010-0000-0000-000002000000}" name="Charter School Apportionment Category" dataDxfId="13" totalsRowDxfId="12" dataCellStyle="Normal" totalsRowCellStyle="Total"/>
    <tableColumn id="10" xr3:uid="{00000000-0010-0000-0000-00000A000000}" name="*Estimated_x000a_Charter School_x000a_LCFF State Aid_x000a_(0000-8011)" totalsRowFunction="sum" dataDxfId="11" totalsRowDxfId="10" dataCellStyle="Normal" totalsRowCellStyle="Total"/>
    <tableColumn id="11" xr3:uid="{00000000-0010-0000-0000-00000B000000}" name="**Estimated _x000a_School District_x000a_LCFF State Aid_x000a_In-lieu of Property Taxes Backfill_x000a_ (0000-8011)" totalsRowFunction="sum" dataDxfId="9" totalsRowDxfId="8" dataCellStyle="Normal" totalsRowCellStyle="Total"/>
    <tableColumn id="12" xr3:uid="{00000000-0010-0000-0000-00000C000000}" name="Total Estimated_x000a_LCFF State Aid" totalsRowFunction="sum" dataDxfId="7" totalsRowDxfId="6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 data, 2023–24 Second Special Advance Apportionment for Charter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4:C20" totalsRowCount="1" headerRowCellStyle="PAS Table Header" dataCellStyle="Normal" totalsRowCellStyle="Total">
  <autoFilter ref="A4:C19" xr:uid="{4E1C2FCC-8804-438C-AD71-80C49915B952}">
    <filterColumn colId="0" hiddenButton="1"/>
    <filterColumn colId="1" hiddenButton="1"/>
    <filterColumn colId="2" hiddenButton="1"/>
  </autoFilter>
  <sortState xmlns:xlrd2="http://schemas.microsoft.com/office/spreadsheetml/2017/richdata2" ref="A5:C18">
    <sortCondition ref="A4:A18"/>
  </sortState>
  <tableColumns count="3">
    <tableColumn id="1" xr3:uid="{00000000-0010-0000-0100-000001000000}" name="County Code" totalsRowLabel="TOTAL" dataDxfId="5" totalsRowDxfId="4" dataCellStyle="Normal" totalsRowCellStyle="Total"/>
    <tableColumn id="3" xr3:uid="{00000000-0010-0000-0100-000003000000}" name="County Name" dataDxfId="3" totalsRowDxfId="2" dataCellStyle="Normal" totalsRowCellStyle="Total"/>
    <tableColumn id="4" xr3:uid="{00000000-0010-0000-0100-000004000000}" name="Total Payments_x000a_January 2024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County data, 2023–24 Second Special Advance Apportionment for Charter School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6"/>
  <sheetViews>
    <sheetView tabSelected="1"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3" width="8.6640625" style="2" customWidth="1"/>
    <col min="4" max="4" width="14.33203125" style="9" customWidth="1"/>
    <col min="5" max="5" width="41.77734375" style="9" customWidth="1"/>
    <col min="6" max="6" width="9.88671875" style="3" customWidth="1"/>
    <col min="7" max="7" width="8.109375" style="10" customWidth="1"/>
    <col min="8" max="8" width="20.6640625" style="10" customWidth="1"/>
    <col min="9" max="11" width="17.88671875" style="3" customWidth="1"/>
    <col min="12" max="16384" width="8.88671875" style="3"/>
  </cols>
  <sheetData>
    <row r="1" spans="1:13" ht="18" x14ac:dyDescent="0.25">
      <c r="A1" s="49" t="s">
        <v>6</v>
      </c>
    </row>
    <row r="2" spans="1:13" x14ac:dyDescent="0.2">
      <c r="A2" s="12" t="s">
        <v>45</v>
      </c>
    </row>
    <row r="3" spans="1:13" x14ac:dyDescent="0.2">
      <c r="A3" s="12" t="s">
        <v>267</v>
      </c>
    </row>
    <row r="4" spans="1:13" ht="18" customHeight="1" x14ac:dyDescent="0.2">
      <c r="A4" s="12" t="s">
        <v>264</v>
      </c>
    </row>
    <row r="5" spans="1:13" s="11" customFormat="1" ht="94.5" x14ac:dyDescent="0.25">
      <c r="A5" s="43" t="s">
        <v>3</v>
      </c>
      <c r="B5" s="43" t="s">
        <v>4</v>
      </c>
      <c r="C5" s="46" t="s">
        <v>7</v>
      </c>
      <c r="D5" s="44" t="s">
        <v>8</v>
      </c>
      <c r="E5" s="45" t="s">
        <v>5</v>
      </c>
      <c r="F5" s="44" t="s">
        <v>9</v>
      </c>
      <c r="G5" s="45" t="s">
        <v>10</v>
      </c>
      <c r="H5" s="44" t="s">
        <v>12</v>
      </c>
      <c r="I5" s="45" t="s">
        <v>13</v>
      </c>
      <c r="J5" s="45" t="s">
        <v>14</v>
      </c>
      <c r="K5" s="44" t="s">
        <v>15</v>
      </c>
    </row>
    <row r="6" spans="1:13" x14ac:dyDescent="0.2">
      <c r="A6" s="20" t="s">
        <v>29</v>
      </c>
      <c r="B6" s="20" t="s">
        <v>48</v>
      </c>
      <c r="C6" s="50" t="s">
        <v>265</v>
      </c>
      <c r="D6" s="21" t="s">
        <v>30</v>
      </c>
      <c r="E6" s="20" t="s">
        <v>49</v>
      </c>
      <c r="F6" s="20" t="s">
        <v>263</v>
      </c>
      <c r="G6" s="27" t="s">
        <v>263</v>
      </c>
      <c r="H6" s="27" t="s">
        <v>263</v>
      </c>
      <c r="I6" s="22">
        <v>0</v>
      </c>
      <c r="J6" s="22">
        <v>24880</v>
      </c>
      <c r="K6" s="22">
        <v>24880</v>
      </c>
      <c r="M6" s="48"/>
    </row>
    <row r="7" spans="1:13" x14ac:dyDescent="0.2">
      <c r="A7" s="20" t="s">
        <v>29</v>
      </c>
      <c r="B7" s="20" t="s">
        <v>48</v>
      </c>
      <c r="C7" s="26" t="s">
        <v>50</v>
      </c>
      <c r="D7" s="21" t="s">
        <v>30</v>
      </c>
      <c r="E7" s="20" t="s">
        <v>51</v>
      </c>
      <c r="F7" s="20" t="s">
        <v>52</v>
      </c>
      <c r="G7" s="27" t="s">
        <v>259</v>
      </c>
      <c r="H7" s="27" t="s">
        <v>261</v>
      </c>
      <c r="I7" s="23">
        <v>94186</v>
      </c>
      <c r="J7" s="23">
        <v>0</v>
      </c>
      <c r="K7" s="23">
        <v>94186</v>
      </c>
    </row>
    <row r="8" spans="1:13" x14ac:dyDescent="0.2">
      <c r="A8" s="20" t="s">
        <v>53</v>
      </c>
      <c r="B8" s="20" t="s">
        <v>54</v>
      </c>
      <c r="C8" s="50" t="s">
        <v>265</v>
      </c>
      <c r="D8" s="21" t="s">
        <v>55</v>
      </c>
      <c r="E8" s="20" t="s">
        <v>56</v>
      </c>
      <c r="F8" s="20" t="s">
        <v>263</v>
      </c>
      <c r="G8" s="27" t="s">
        <v>263</v>
      </c>
      <c r="H8" s="27" t="s">
        <v>263</v>
      </c>
      <c r="I8" s="23">
        <v>0</v>
      </c>
      <c r="J8" s="23">
        <v>15293</v>
      </c>
      <c r="K8" s="23">
        <v>15293</v>
      </c>
      <c r="M8" s="47"/>
    </row>
    <row r="9" spans="1:13" x14ac:dyDescent="0.2">
      <c r="A9" s="20" t="s">
        <v>53</v>
      </c>
      <c r="B9" s="20" t="s">
        <v>54</v>
      </c>
      <c r="C9" s="26" t="s">
        <v>57</v>
      </c>
      <c r="D9" s="21" t="s">
        <v>55</v>
      </c>
      <c r="E9" s="20" t="s">
        <v>58</v>
      </c>
      <c r="F9" s="20" t="s">
        <v>59</v>
      </c>
      <c r="G9" s="27" t="s">
        <v>259</v>
      </c>
      <c r="H9" s="27" t="s">
        <v>261</v>
      </c>
      <c r="I9" s="23">
        <v>31608</v>
      </c>
      <c r="J9" s="23">
        <v>0</v>
      </c>
      <c r="K9" s="23">
        <v>31608</v>
      </c>
    </row>
    <row r="10" spans="1:13" x14ac:dyDescent="0.2">
      <c r="A10" s="20" t="s">
        <v>31</v>
      </c>
      <c r="B10" s="20" t="s">
        <v>60</v>
      </c>
      <c r="C10" s="26" t="s">
        <v>61</v>
      </c>
      <c r="D10" s="21" t="s">
        <v>32</v>
      </c>
      <c r="E10" s="20" t="s">
        <v>62</v>
      </c>
      <c r="F10" s="20" t="s">
        <v>63</v>
      </c>
      <c r="G10" s="27" t="s">
        <v>259</v>
      </c>
      <c r="H10" s="27" t="s">
        <v>261</v>
      </c>
      <c r="I10" s="23">
        <v>143125</v>
      </c>
      <c r="J10" s="23">
        <v>0</v>
      </c>
      <c r="K10" s="23">
        <v>143125</v>
      </c>
    </row>
    <row r="11" spans="1:13" x14ac:dyDescent="0.2">
      <c r="A11" s="20" t="s">
        <v>31</v>
      </c>
      <c r="B11" s="20" t="s">
        <v>64</v>
      </c>
      <c r="C11" s="50" t="s">
        <v>265</v>
      </c>
      <c r="D11" s="21" t="s">
        <v>32</v>
      </c>
      <c r="E11" s="20" t="s">
        <v>65</v>
      </c>
      <c r="F11" s="20" t="s">
        <v>263</v>
      </c>
      <c r="G11" s="27" t="s">
        <v>263</v>
      </c>
      <c r="H11" s="27" t="s">
        <v>263</v>
      </c>
      <c r="I11" s="23">
        <v>0</v>
      </c>
      <c r="J11" s="23">
        <v>39801</v>
      </c>
      <c r="K11" s="23">
        <v>39801</v>
      </c>
      <c r="M11" s="47"/>
    </row>
    <row r="12" spans="1:13" x14ac:dyDescent="0.2">
      <c r="A12" s="20" t="s">
        <v>17</v>
      </c>
      <c r="B12" s="20" t="s">
        <v>66</v>
      </c>
      <c r="C12" s="20" t="s">
        <v>67</v>
      </c>
      <c r="D12" s="21" t="s">
        <v>23</v>
      </c>
      <c r="E12" s="20" t="s">
        <v>68</v>
      </c>
      <c r="F12" s="20" t="s">
        <v>69</v>
      </c>
      <c r="G12" s="27" t="s">
        <v>259</v>
      </c>
      <c r="H12" s="27" t="s">
        <v>261</v>
      </c>
      <c r="I12" s="23">
        <v>23790</v>
      </c>
      <c r="J12" s="23">
        <v>0</v>
      </c>
      <c r="K12" s="23">
        <v>23790</v>
      </c>
    </row>
    <row r="13" spans="1:13" x14ac:dyDescent="0.2">
      <c r="A13" s="20" t="s">
        <v>17</v>
      </c>
      <c r="B13" s="20" t="s">
        <v>70</v>
      </c>
      <c r="C13" s="50" t="s">
        <v>265</v>
      </c>
      <c r="D13" s="21" t="s">
        <v>23</v>
      </c>
      <c r="E13" s="20" t="s">
        <v>71</v>
      </c>
      <c r="F13" s="20" t="s">
        <v>263</v>
      </c>
      <c r="G13" s="27" t="s">
        <v>263</v>
      </c>
      <c r="H13" s="27" t="s">
        <v>263</v>
      </c>
      <c r="I13" s="23">
        <v>0</v>
      </c>
      <c r="J13" s="23">
        <v>6762</v>
      </c>
      <c r="K13" s="23">
        <v>6762</v>
      </c>
    </row>
    <row r="14" spans="1:13" x14ac:dyDescent="0.2">
      <c r="A14" s="20" t="s">
        <v>17</v>
      </c>
      <c r="B14" s="20" t="s">
        <v>72</v>
      </c>
      <c r="C14" s="50" t="s">
        <v>265</v>
      </c>
      <c r="D14" s="21" t="s">
        <v>23</v>
      </c>
      <c r="E14" s="20" t="s">
        <v>73</v>
      </c>
      <c r="F14" s="20" t="s">
        <v>263</v>
      </c>
      <c r="G14" s="27" t="s">
        <v>263</v>
      </c>
      <c r="H14" s="27" t="s">
        <v>263</v>
      </c>
      <c r="I14" s="23">
        <v>0</v>
      </c>
      <c r="J14" s="23">
        <v>8141</v>
      </c>
      <c r="K14" s="23">
        <v>8141</v>
      </c>
    </row>
    <row r="15" spans="1:13" x14ac:dyDescent="0.2">
      <c r="A15" s="20" t="s">
        <v>17</v>
      </c>
      <c r="B15" s="20" t="s">
        <v>72</v>
      </c>
      <c r="C15" s="26" t="s">
        <v>74</v>
      </c>
      <c r="D15" s="21" t="s">
        <v>23</v>
      </c>
      <c r="E15" s="20" t="s">
        <v>75</v>
      </c>
      <c r="F15" s="20" t="s">
        <v>76</v>
      </c>
      <c r="G15" s="27" t="s">
        <v>259</v>
      </c>
      <c r="H15" s="27" t="s">
        <v>261</v>
      </c>
      <c r="I15" s="23">
        <v>100905</v>
      </c>
      <c r="J15" s="23">
        <v>0</v>
      </c>
      <c r="K15" s="23">
        <v>100905</v>
      </c>
    </row>
    <row r="16" spans="1:13" x14ac:dyDescent="0.2">
      <c r="A16" s="20" t="s">
        <v>18</v>
      </c>
      <c r="B16" s="20" t="s">
        <v>77</v>
      </c>
      <c r="C16" s="20" t="s">
        <v>78</v>
      </c>
      <c r="D16" s="21" t="s">
        <v>24</v>
      </c>
      <c r="E16" s="20" t="s">
        <v>79</v>
      </c>
      <c r="F16" s="20" t="s">
        <v>80</v>
      </c>
      <c r="G16" s="27" t="s">
        <v>259</v>
      </c>
      <c r="H16" s="27" t="s">
        <v>261</v>
      </c>
      <c r="I16" s="23">
        <v>3656</v>
      </c>
      <c r="J16" s="23">
        <v>0</v>
      </c>
      <c r="K16" s="23">
        <v>3656</v>
      </c>
    </row>
    <row r="17" spans="1:11" x14ac:dyDescent="0.2">
      <c r="A17" s="24" t="s">
        <v>18</v>
      </c>
      <c r="B17" s="24" t="s">
        <v>77</v>
      </c>
      <c r="C17" s="26" t="s">
        <v>81</v>
      </c>
      <c r="D17" s="21" t="s">
        <v>24</v>
      </c>
      <c r="E17" s="24" t="s">
        <v>82</v>
      </c>
      <c r="F17" s="20" t="s">
        <v>83</v>
      </c>
      <c r="G17" s="28" t="s">
        <v>259</v>
      </c>
      <c r="H17" s="28" t="s">
        <v>261</v>
      </c>
      <c r="I17" s="23">
        <v>10741</v>
      </c>
      <c r="J17" s="23">
        <v>0</v>
      </c>
      <c r="K17" s="23">
        <v>10741</v>
      </c>
    </row>
    <row r="18" spans="1:11" x14ac:dyDescent="0.2">
      <c r="A18" s="24" t="s">
        <v>18</v>
      </c>
      <c r="B18" s="24" t="s">
        <v>77</v>
      </c>
      <c r="C18" s="20" t="s">
        <v>84</v>
      </c>
      <c r="D18" s="21" t="s">
        <v>24</v>
      </c>
      <c r="E18" s="24" t="s">
        <v>85</v>
      </c>
      <c r="F18" s="20" t="s">
        <v>86</v>
      </c>
      <c r="G18" s="28" t="s">
        <v>259</v>
      </c>
      <c r="H18" s="28" t="s">
        <v>261</v>
      </c>
      <c r="I18" s="23">
        <v>258453</v>
      </c>
      <c r="J18" s="23">
        <v>0</v>
      </c>
      <c r="K18" s="23">
        <v>258453</v>
      </c>
    </row>
    <row r="19" spans="1:11" x14ac:dyDescent="0.2">
      <c r="A19" s="24" t="s">
        <v>18</v>
      </c>
      <c r="B19" s="24" t="s">
        <v>77</v>
      </c>
      <c r="C19" s="20" t="s">
        <v>87</v>
      </c>
      <c r="D19" s="21" t="s">
        <v>24</v>
      </c>
      <c r="E19" s="24" t="s">
        <v>88</v>
      </c>
      <c r="F19" s="20" t="s">
        <v>89</v>
      </c>
      <c r="G19" s="28" t="s">
        <v>259</v>
      </c>
      <c r="H19" s="27" t="s">
        <v>261</v>
      </c>
      <c r="I19" s="23">
        <v>178315</v>
      </c>
      <c r="J19" s="23">
        <v>0</v>
      </c>
      <c r="K19" s="23">
        <v>178315</v>
      </c>
    </row>
    <row r="20" spans="1:11" x14ac:dyDescent="0.2">
      <c r="A20" s="24" t="s">
        <v>18</v>
      </c>
      <c r="B20" s="24" t="s">
        <v>77</v>
      </c>
      <c r="C20" s="26" t="s">
        <v>90</v>
      </c>
      <c r="D20" s="21" t="s">
        <v>24</v>
      </c>
      <c r="E20" s="24" t="s">
        <v>91</v>
      </c>
      <c r="F20" s="20" t="s">
        <v>92</v>
      </c>
      <c r="G20" s="28" t="s">
        <v>259</v>
      </c>
      <c r="H20" s="27" t="s">
        <v>261</v>
      </c>
      <c r="I20" s="23">
        <v>204500</v>
      </c>
      <c r="J20" s="23">
        <v>0</v>
      </c>
      <c r="K20" s="23">
        <v>204500</v>
      </c>
    </row>
    <row r="21" spans="1:11" x14ac:dyDescent="0.2">
      <c r="A21" s="24" t="s">
        <v>18</v>
      </c>
      <c r="B21" s="24" t="s">
        <v>93</v>
      </c>
      <c r="C21" s="50" t="s">
        <v>265</v>
      </c>
      <c r="D21" s="21" t="s">
        <v>24</v>
      </c>
      <c r="E21" s="24" t="s">
        <v>94</v>
      </c>
      <c r="F21" s="20" t="s">
        <v>263</v>
      </c>
      <c r="G21" s="28" t="s">
        <v>263</v>
      </c>
      <c r="H21" s="27" t="s">
        <v>263</v>
      </c>
      <c r="I21" s="23">
        <v>0</v>
      </c>
      <c r="J21" s="23">
        <v>2180</v>
      </c>
      <c r="K21" s="23">
        <v>2180</v>
      </c>
    </row>
    <row r="22" spans="1:11" x14ac:dyDescent="0.2">
      <c r="A22" s="24" t="s">
        <v>18</v>
      </c>
      <c r="B22" s="24" t="s">
        <v>95</v>
      </c>
      <c r="C22" s="50" t="s">
        <v>265</v>
      </c>
      <c r="D22" s="21" t="s">
        <v>24</v>
      </c>
      <c r="E22" s="24" t="s">
        <v>96</v>
      </c>
      <c r="F22" s="20" t="s">
        <v>263</v>
      </c>
      <c r="G22" s="28" t="s">
        <v>263</v>
      </c>
      <c r="H22" s="28" t="s">
        <v>263</v>
      </c>
      <c r="I22" s="23">
        <v>0</v>
      </c>
      <c r="J22" s="23">
        <v>435720</v>
      </c>
      <c r="K22" s="23">
        <v>435720</v>
      </c>
    </row>
    <row r="23" spans="1:11" x14ac:dyDescent="0.2">
      <c r="A23" s="24" t="s">
        <v>18</v>
      </c>
      <c r="B23" s="24" t="s">
        <v>95</v>
      </c>
      <c r="C23" s="26" t="s">
        <v>97</v>
      </c>
      <c r="D23" s="21" t="s">
        <v>24</v>
      </c>
      <c r="E23" s="24" t="s">
        <v>98</v>
      </c>
      <c r="F23" s="20" t="s">
        <v>99</v>
      </c>
      <c r="G23" s="28" t="s">
        <v>259</v>
      </c>
      <c r="H23" s="28" t="s">
        <v>261</v>
      </c>
      <c r="I23" s="23">
        <v>64708</v>
      </c>
      <c r="J23" s="23">
        <v>0</v>
      </c>
      <c r="K23" s="23">
        <v>64708</v>
      </c>
    </row>
    <row r="24" spans="1:11" x14ac:dyDescent="0.2">
      <c r="A24" s="24" t="s">
        <v>18</v>
      </c>
      <c r="B24" s="24" t="s">
        <v>95</v>
      </c>
      <c r="C24" s="20" t="s">
        <v>100</v>
      </c>
      <c r="D24" s="21" t="s">
        <v>24</v>
      </c>
      <c r="E24" s="24" t="s">
        <v>101</v>
      </c>
      <c r="F24" s="20" t="s">
        <v>102</v>
      </c>
      <c r="G24" s="28" t="s">
        <v>259</v>
      </c>
      <c r="H24" s="27" t="s">
        <v>261</v>
      </c>
      <c r="I24" s="23">
        <v>68478</v>
      </c>
      <c r="J24" s="23">
        <v>0</v>
      </c>
      <c r="K24" s="23">
        <v>68478</v>
      </c>
    </row>
    <row r="25" spans="1:11" x14ac:dyDescent="0.2">
      <c r="A25" s="24" t="s">
        <v>18</v>
      </c>
      <c r="B25" s="24" t="s">
        <v>95</v>
      </c>
      <c r="C25" s="26" t="s">
        <v>103</v>
      </c>
      <c r="D25" s="21" t="s">
        <v>24</v>
      </c>
      <c r="E25" s="24" t="s">
        <v>104</v>
      </c>
      <c r="F25" s="20" t="s">
        <v>105</v>
      </c>
      <c r="G25" s="28" t="s">
        <v>259</v>
      </c>
      <c r="H25" s="27" t="s">
        <v>261</v>
      </c>
      <c r="I25" s="23">
        <v>66145</v>
      </c>
      <c r="J25" s="23">
        <v>0</v>
      </c>
      <c r="K25" s="23">
        <v>66145</v>
      </c>
    </row>
    <row r="26" spans="1:11" x14ac:dyDescent="0.2">
      <c r="A26" s="24" t="s">
        <v>18</v>
      </c>
      <c r="B26" s="24" t="s">
        <v>95</v>
      </c>
      <c r="C26" s="20" t="s">
        <v>106</v>
      </c>
      <c r="D26" s="21" t="s">
        <v>24</v>
      </c>
      <c r="E26" s="24" t="s">
        <v>107</v>
      </c>
      <c r="F26" s="20" t="s">
        <v>108</v>
      </c>
      <c r="G26" s="28" t="s">
        <v>259</v>
      </c>
      <c r="H26" s="27" t="s">
        <v>261</v>
      </c>
      <c r="I26" s="23">
        <v>51726</v>
      </c>
      <c r="J26" s="23">
        <v>0</v>
      </c>
      <c r="K26" s="23">
        <v>51726</v>
      </c>
    </row>
    <row r="27" spans="1:11" x14ac:dyDescent="0.2">
      <c r="A27" s="24" t="s">
        <v>18</v>
      </c>
      <c r="B27" s="24" t="s">
        <v>95</v>
      </c>
      <c r="C27" s="26" t="s">
        <v>109</v>
      </c>
      <c r="D27" s="21" t="s">
        <v>24</v>
      </c>
      <c r="E27" s="24" t="s">
        <v>110</v>
      </c>
      <c r="F27" s="20" t="s">
        <v>111</v>
      </c>
      <c r="G27" s="28" t="s">
        <v>259</v>
      </c>
      <c r="H27" s="28" t="s">
        <v>261</v>
      </c>
      <c r="I27" s="23">
        <v>115331</v>
      </c>
      <c r="J27" s="23">
        <v>0</v>
      </c>
      <c r="K27" s="23">
        <v>115331</v>
      </c>
    </row>
    <row r="28" spans="1:11" x14ac:dyDescent="0.2">
      <c r="A28" s="24" t="s">
        <v>18</v>
      </c>
      <c r="B28" s="24" t="s">
        <v>95</v>
      </c>
      <c r="C28" s="26" t="s">
        <v>112</v>
      </c>
      <c r="D28" s="21" t="s">
        <v>24</v>
      </c>
      <c r="E28" s="24" t="s">
        <v>113</v>
      </c>
      <c r="F28" s="20" t="s">
        <v>114</v>
      </c>
      <c r="G28" s="28" t="s">
        <v>259</v>
      </c>
      <c r="H28" s="27" t="s">
        <v>261</v>
      </c>
      <c r="I28" s="23">
        <v>32806</v>
      </c>
      <c r="J28" s="23">
        <v>0</v>
      </c>
      <c r="K28" s="23">
        <v>32806</v>
      </c>
    </row>
    <row r="29" spans="1:11" x14ac:dyDescent="0.2">
      <c r="A29" s="29" t="s">
        <v>18</v>
      </c>
      <c r="B29" s="29" t="s">
        <v>95</v>
      </c>
      <c r="C29" s="30" t="s">
        <v>115</v>
      </c>
      <c r="D29" s="31" t="s">
        <v>24</v>
      </c>
      <c r="E29" s="29" t="s">
        <v>116</v>
      </c>
      <c r="F29" s="30" t="s">
        <v>117</v>
      </c>
      <c r="G29" s="28" t="s">
        <v>259</v>
      </c>
      <c r="H29" s="27" t="s">
        <v>261</v>
      </c>
      <c r="I29" s="32">
        <v>15726</v>
      </c>
      <c r="J29" s="32">
        <v>0</v>
      </c>
      <c r="K29" s="32">
        <v>15726</v>
      </c>
    </row>
    <row r="30" spans="1:11" x14ac:dyDescent="0.2">
      <c r="A30" s="33" t="s">
        <v>18</v>
      </c>
      <c r="B30" s="33" t="s">
        <v>95</v>
      </c>
      <c r="C30" s="28" t="s">
        <v>118</v>
      </c>
      <c r="D30" s="28" t="s">
        <v>24</v>
      </c>
      <c r="E30" s="33" t="s">
        <v>119</v>
      </c>
      <c r="F30" s="28" t="s">
        <v>120</v>
      </c>
      <c r="G30" s="28" t="s">
        <v>259</v>
      </c>
      <c r="H30" s="28" t="s">
        <v>261</v>
      </c>
      <c r="I30" s="34">
        <v>259009</v>
      </c>
      <c r="J30" s="34">
        <v>0</v>
      </c>
      <c r="K30" s="34">
        <v>259009</v>
      </c>
    </row>
    <row r="31" spans="1:11" x14ac:dyDescent="0.2">
      <c r="A31" s="33" t="s">
        <v>18</v>
      </c>
      <c r="B31" s="33" t="s">
        <v>95</v>
      </c>
      <c r="C31" s="28" t="s">
        <v>121</v>
      </c>
      <c r="D31" s="28" t="s">
        <v>24</v>
      </c>
      <c r="E31" s="33" t="s">
        <v>122</v>
      </c>
      <c r="F31" s="28" t="s">
        <v>123</v>
      </c>
      <c r="G31" s="28" t="s">
        <v>259</v>
      </c>
      <c r="H31" s="28" t="s">
        <v>261</v>
      </c>
      <c r="I31" s="34">
        <v>70693</v>
      </c>
      <c r="J31" s="34">
        <v>0</v>
      </c>
      <c r="K31" s="34">
        <v>70693</v>
      </c>
    </row>
    <row r="32" spans="1:11" x14ac:dyDescent="0.2">
      <c r="A32" s="33" t="s">
        <v>18</v>
      </c>
      <c r="B32" s="33" t="s">
        <v>95</v>
      </c>
      <c r="C32" s="28" t="s">
        <v>124</v>
      </c>
      <c r="D32" s="28" t="s">
        <v>24</v>
      </c>
      <c r="E32" s="33" t="s">
        <v>125</v>
      </c>
      <c r="F32" s="28" t="s">
        <v>126</v>
      </c>
      <c r="G32" s="28" t="s">
        <v>259</v>
      </c>
      <c r="H32" s="28" t="s">
        <v>261</v>
      </c>
      <c r="I32" s="34">
        <v>88244</v>
      </c>
      <c r="J32" s="34">
        <v>0</v>
      </c>
      <c r="K32" s="34">
        <v>88244</v>
      </c>
    </row>
    <row r="33" spans="1:11" x14ac:dyDescent="0.2">
      <c r="A33" s="33" t="s">
        <v>18</v>
      </c>
      <c r="B33" s="33" t="s">
        <v>95</v>
      </c>
      <c r="C33" s="28" t="s">
        <v>127</v>
      </c>
      <c r="D33" s="28" t="s">
        <v>24</v>
      </c>
      <c r="E33" s="33" t="s">
        <v>128</v>
      </c>
      <c r="F33" s="28" t="s">
        <v>129</v>
      </c>
      <c r="G33" s="28" t="s">
        <v>259</v>
      </c>
      <c r="H33" s="28" t="s">
        <v>261</v>
      </c>
      <c r="I33" s="34">
        <v>202848</v>
      </c>
      <c r="J33" s="34">
        <v>0</v>
      </c>
      <c r="K33" s="34">
        <v>202848</v>
      </c>
    </row>
    <row r="34" spans="1:11" x14ac:dyDescent="0.2">
      <c r="A34" s="33" t="s">
        <v>18</v>
      </c>
      <c r="B34" s="33" t="s">
        <v>130</v>
      </c>
      <c r="C34" s="50" t="s">
        <v>265</v>
      </c>
      <c r="D34" s="28" t="s">
        <v>24</v>
      </c>
      <c r="E34" s="33" t="s">
        <v>131</v>
      </c>
      <c r="F34" s="28" t="s">
        <v>263</v>
      </c>
      <c r="G34" s="28" t="s">
        <v>263</v>
      </c>
      <c r="H34" s="28" t="s">
        <v>263</v>
      </c>
      <c r="I34" s="34">
        <v>0</v>
      </c>
      <c r="J34" s="34">
        <v>31116</v>
      </c>
      <c r="K34" s="34">
        <v>31116</v>
      </c>
    </row>
    <row r="35" spans="1:11" x14ac:dyDescent="0.2">
      <c r="A35" s="33" t="s">
        <v>18</v>
      </c>
      <c r="B35" s="33" t="s">
        <v>132</v>
      </c>
      <c r="C35" s="50" t="s">
        <v>265</v>
      </c>
      <c r="D35" s="28" t="s">
        <v>24</v>
      </c>
      <c r="E35" s="33" t="s">
        <v>133</v>
      </c>
      <c r="F35" s="28" t="s">
        <v>263</v>
      </c>
      <c r="G35" s="28" t="s">
        <v>263</v>
      </c>
      <c r="H35" s="28" t="s">
        <v>263</v>
      </c>
      <c r="I35" s="34">
        <v>0</v>
      </c>
      <c r="J35" s="34">
        <v>34867</v>
      </c>
      <c r="K35" s="34">
        <v>34867</v>
      </c>
    </row>
    <row r="36" spans="1:11" x14ac:dyDescent="0.2">
      <c r="A36" s="33" t="s">
        <v>18</v>
      </c>
      <c r="B36" s="33" t="s">
        <v>132</v>
      </c>
      <c r="C36" s="28" t="s">
        <v>134</v>
      </c>
      <c r="D36" s="28" t="s">
        <v>24</v>
      </c>
      <c r="E36" s="33" t="s">
        <v>135</v>
      </c>
      <c r="F36" s="28" t="s">
        <v>136</v>
      </c>
      <c r="G36" s="28" t="s">
        <v>260</v>
      </c>
      <c r="H36" s="28" t="s">
        <v>261</v>
      </c>
      <c r="I36" s="34">
        <v>443016</v>
      </c>
      <c r="J36" s="34">
        <v>0</v>
      </c>
      <c r="K36" s="34">
        <v>443016</v>
      </c>
    </row>
    <row r="37" spans="1:11" x14ac:dyDescent="0.2">
      <c r="A37" s="33" t="s">
        <v>18</v>
      </c>
      <c r="B37" s="33" t="s">
        <v>137</v>
      </c>
      <c r="C37" s="50" t="s">
        <v>265</v>
      </c>
      <c r="D37" s="28" t="s">
        <v>24</v>
      </c>
      <c r="E37" s="33" t="s">
        <v>138</v>
      </c>
      <c r="F37" s="28" t="s">
        <v>263</v>
      </c>
      <c r="G37" s="28" t="s">
        <v>263</v>
      </c>
      <c r="H37" s="28" t="s">
        <v>263</v>
      </c>
      <c r="I37" s="34">
        <v>0</v>
      </c>
      <c r="J37" s="34">
        <v>13158</v>
      </c>
      <c r="K37" s="34">
        <v>13158</v>
      </c>
    </row>
    <row r="38" spans="1:11" x14ac:dyDescent="0.2">
      <c r="A38" s="33" t="s">
        <v>18</v>
      </c>
      <c r="B38" s="33" t="s">
        <v>137</v>
      </c>
      <c r="C38" s="28" t="s">
        <v>139</v>
      </c>
      <c r="D38" s="28" t="s">
        <v>24</v>
      </c>
      <c r="E38" s="33" t="s">
        <v>140</v>
      </c>
      <c r="F38" s="28" t="s">
        <v>141</v>
      </c>
      <c r="G38" s="28" t="s">
        <v>259</v>
      </c>
      <c r="H38" s="28" t="s">
        <v>261</v>
      </c>
      <c r="I38" s="34">
        <v>5429</v>
      </c>
      <c r="J38" s="34">
        <v>0</v>
      </c>
      <c r="K38" s="34">
        <v>5429</v>
      </c>
    </row>
    <row r="39" spans="1:11" x14ac:dyDescent="0.2">
      <c r="A39" s="33" t="s">
        <v>18</v>
      </c>
      <c r="B39" s="33" t="s">
        <v>142</v>
      </c>
      <c r="C39" s="50" t="s">
        <v>265</v>
      </c>
      <c r="D39" s="28" t="s">
        <v>24</v>
      </c>
      <c r="E39" s="33" t="s">
        <v>143</v>
      </c>
      <c r="F39" s="28" t="s">
        <v>263</v>
      </c>
      <c r="G39" s="28" t="s">
        <v>263</v>
      </c>
      <c r="H39" s="28" t="s">
        <v>263</v>
      </c>
      <c r="I39" s="34">
        <v>0</v>
      </c>
      <c r="J39" s="34">
        <v>25971</v>
      </c>
      <c r="K39" s="34">
        <v>25971</v>
      </c>
    </row>
    <row r="40" spans="1:11" x14ac:dyDescent="0.2">
      <c r="A40" s="33" t="s">
        <v>18</v>
      </c>
      <c r="B40" s="33" t="s">
        <v>142</v>
      </c>
      <c r="C40" s="28" t="s">
        <v>144</v>
      </c>
      <c r="D40" s="28" t="s">
        <v>24</v>
      </c>
      <c r="E40" s="33" t="s">
        <v>145</v>
      </c>
      <c r="F40" s="28" t="s">
        <v>146</v>
      </c>
      <c r="G40" s="28" t="s">
        <v>259</v>
      </c>
      <c r="H40" s="28" t="s">
        <v>261</v>
      </c>
      <c r="I40" s="34">
        <v>101180</v>
      </c>
      <c r="J40" s="34">
        <v>0</v>
      </c>
      <c r="K40" s="34">
        <v>101180</v>
      </c>
    </row>
    <row r="41" spans="1:11" x14ac:dyDescent="0.2">
      <c r="A41" s="33" t="s">
        <v>18</v>
      </c>
      <c r="B41" s="33" t="s">
        <v>142</v>
      </c>
      <c r="C41" s="28" t="s">
        <v>147</v>
      </c>
      <c r="D41" s="28" t="s">
        <v>24</v>
      </c>
      <c r="E41" s="33" t="s">
        <v>148</v>
      </c>
      <c r="F41" s="28" t="s">
        <v>149</v>
      </c>
      <c r="G41" s="28" t="s">
        <v>259</v>
      </c>
      <c r="H41" s="28" t="s">
        <v>261</v>
      </c>
      <c r="I41" s="34">
        <v>46844</v>
      </c>
      <c r="J41" s="34">
        <v>0</v>
      </c>
      <c r="K41" s="34">
        <v>46844</v>
      </c>
    </row>
    <row r="42" spans="1:11" x14ac:dyDescent="0.2">
      <c r="A42" s="33" t="s">
        <v>18</v>
      </c>
      <c r="B42" s="33" t="s">
        <v>150</v>
      </c>
      <c r="C42" s="50" t="s">
        <v>265</v>
      </c>
      <c r="D42" s="28" t="s">
        <v>24</v>
      </c>
      <c r="E42" s="33" t="s">
        <v>151</v>
      </c>
      <c r="F42" s="28" t="s">
        <v>263</v>
      </c>
      <c r="G42" s="28" t="s">
        <v>263</v>
      </c>
      <c r="H42" s="28" t="s">
        <v>263</v>
      </c>
      <c r="I42" s="34">
        <v>0</v>
      </c>
      <c r="J42" s="34">
        <v>395</v>
      </c>
      <c r="K42" s="34">
        <v>395</v>
      </c>
    </row>
    <row r="43" spans="1:11" x14ac:dyDescent="0.2">
      <c r="A43" s="33" t="s">
        <v>18</v>
      </c>
      <c r="B43" s="33" t="s">
        <v>150</v>
      </c>
      <c r="C43" s="28" t="s">
        <v>152</v>
      </c>
      <c r="D43" s="28" t="s">
        <v>24</v>
      </c>
      <c r="E43" s="33" t="s">
        <v>153</v>
      </c>
      <c r="F43" s="28" t="s">
        <v>154</v>
      </c>
      <c r="G43" s="28" t="s">
        <v>259</v>
      </c>
      <c r="H43" s="28" t="s">
        <v>261</v>
      </c>
      <c r="I43" s="34">
        <v>9186</v>
      </c>
      <c r="J43" s="34">
        <v>0</v>
      </c>
      <c r="K43" s="34">
        <v>9186</v>
      </c>
    </row>
    <row r="44" spans="1:11" x14ac:dyDescent="0.2">
      <c r="A44" s="33" t="s">
        <v>19</v>
      </c>
      <c r="B44" s="33" t="s">
        <v>155</v>
      </c>
      <c r="C44" s="28" t="s">
        <v>156</v>
      </c>
      <c r="D44" s="28" t="s">
        <v>25</v>
      </c>
      <c r="E44" s="33" t="s">
        <v>157</v>
      </c>
      <c r="F44" s="28" t="s">
        <v>158</v>
      </c>
      <c r="G44" s="28" t="s">
        <v>259</v>
      </c>
      <c r="H44" s="28" t="s">
        <v>261</v>
      </c>
      <c r="I44" s="34">
        <v>3433</v>
      </c>
      <c r="J44" s="34">
        <v>0</v>
      </c>
      <c r="K44" s="34">
        <v>3433</v>
      </c>
    </row>
    <row r="45" spans="1:11" x14ac:dyDescent="0.2">
      <c r="A45" s="33" t="s">
        <v>19</v>
      </c>
      <c r="B45" s="33" t="s">
        <v>155</v>
      </c>
      <c r="C45" s="28" t="s">
        <v>159</v>
      </c>
      <c r="D45" s="28" t="s">
        <v>25</v>
      </c>
      <c r="E45" s="33" t="s">
        <v>160</v>
      </c>
      <c r="F45" s="28" t="s">
        <v>161</v>
      </c>
      <c r="G45" s="28" t="s">
        <v>259</v>
      </c>
      <c r="H45" s="28" t="s">
        <v>262</v>
      </c>
      <c r="I45" s="34">
        <v>229417</v>
      </c>
      <c r="J45" s="34">
        <v>0</v>
      </c>
      <c r="K45" s="34">
        <v>229417</v>
      </c>
    </row>
    <row r="46" spans="1:11" x14ac:dyDescent="0.2">
      <c r="A46" s="33" t="s">
        <v>19</v>
      </c>
      <c r="B46" s="33" t="s">
        <v>155</v>
      </c>
      <c r="C46" s="28" t="s">
        <v>162</v>
      </c>
      <c r="D46" s="28" t="s">
        <v>25</v>
      </c>
      <c r="E46" s="33" t="s">
        <v>163</v>
      </c>
      <c r="F46" s="28" t="s">
        <v>164</v>
      </c>
      <c r="G46" s="28" t="s">
        <v>259</v>
      </c>
      <c r="H46" s="28" t="s">
        <v>262</v>
      </c>
      <c r="I46" s="34">
        <v>149073</v>
      </c>
      <c r="J46" s="34">
        <v>0</v>
      </c>
      <c r="K46" s="34">
        <v>149073</v>
      </c>
    </row>
    <row r="47" spans="1:11" ht="30" x14ac:dyDescent="0.2">
      <c r="A47" s="33" t="s">
        <v>19</v>
      </c>
      <c r="B47" s="33" t="s">
        <v>155</v>
      </c>
      <c r="C47" s="28" t="s">
        <v>165</v>
      </c>
      <c r="D47" s="28" t="s">
        <v>25</v>
      </c>
      <c r="E47" s="33" t="s">
        <v>166</v>
      </c>
      <c r="F47" s="28" t="s">
        <v>167</v>
      </c>
      <c r="G47" s="28" t="s">
        <v>259</v>
      </c>
      <c r="H47" s="28" t="s">
        <v>262</v>
      </c>
      <c r="I47" s="34">
        <v>34247</v>
      </c>
      <c r="J47" s="34">
        <v>0</v>
      </c>
      <c r="K47" s="34">
        <v>34247</v>
      </c>
    </row>
    <row r="48" spans="1:11" x14ac:dyDescent="0.2">
      <c r="A48" s="33" t="s">
        <v>19</v>
      </c>
      <c r="B48" s="33" t="s">
        <v>168</v>
      </c>
      <c r="C48" s="50" t="s">
        <v>265</v>
      </c>
      <c r="D48" s="28" t="s">
        <v>25</v>
      </c>
      <c r="E48" s="33" t="s">
        <v>169</v>
      </c>
      <c r="F48" s="28" t="s">
        <v>263</v>
      </c>
      <c r="G48" s="28" t="s">
        <v>263</v>
      </c>
      <c r="H48" s="28" t="s">
        <v>263</v>
      </c>
      <c r="I48" s="34">
        <v>0</v>
      </c>
      <c r="J48" s="34">
        <v>178856</v>
      </c>
      <c r="K48" s="34">
        <v>178856</v>
      </c>
    </row>
    <row r="49" spans="1:11" x14ac:dyDescent="0.2">
      <c r="A49" s="33" t="s">
        <v>19</v>
      </c>
      <c r="B49" s="33" t="s">
        <v>168</v>
      </c>
      <c r="C49" s="28" t="s">
        <v>170</v>
      </c>
      <c r="D49" s="28" t="s">
        <v>25</v>
      </c>
      <c r="E49" s="33" t="s">
        <v>171</v>
      </c>
      <c r="F49" s="28" t="s">
        <v>172</v>
      </c>
      <c r="G49" s="28" t="s">
        <v>259</v>
      </c>
      <c r="H49" s="28" t="s">
        <v>261</v>
      </c>
      <c r="I49" s="34">
        <v>6839</v>
      </c>
      <c r="J49" s="34">
        <v>0</v>
      </c>
      <c r="K49" s="34">
        <v>6839</v>
      </c>
    </row>
    <row r="50" spans="1:11" x14ac:dyDescent="0.2">
      <c r="A50" s="33" t="s">
        <v>19</v>
      </c>
      <c r="B50" s="33" t="s">
        <v>173</v>
      </c>
      <c r="C50" s="50" t="s">
        <v>265</v>
      </c>
      <c r="D50" s="28" t="s">
        <v>25</v>
      </c>
      <c r="E50" s="33" t="s">
        <v>174</v>
      </c>
      <c r="F50" s="28" t="s">
        <v>263</v>
      </c>
      <c r="G50" s="28" t="s">
        <v>263</v>
      </c>
      <c r="H50" s="28" t="s">
        <v>263</v>
      </c>
      <c r="I50" s="34">
        <v>0</v>
      </c>
      <c r="J50" s="34">
        <v>714959</v>
      </c>
      <c r="K50" s="34">
        <v>714959</v>
      </c>
    </row>
    <row r="51" spans="1:11" x14ac:dyDescent="0.2">
      <c r="A51" s="33" t="s">
        <v>19</v>
      </c>
      <c r="B51" s="33" t="s">
        <v>175</v>
      </c>
      <c r="C51" s="50" t="s">
        <v>265</v>
      </c>
      <c r="D51" s="28" t="s">
        <v>25</v>
      </c>
      <c r="E51" s="33" t="s">
        <v>176</v>
      </c>
      <c r="F51" s="28" t="s">
        <v>263</v>
      </c>
      <c r="G51" s="28" t="s">
        <v>263</v>
      </c>
      <c r="H51" s="28" t="s">
        <v>263</v>
      </c>
      <c r="I51" s="34">
        <v>0</v>
      </c>
      <c r="J51" s="34">
        <v>188864</v>
      </c>
      <c r="K51" s="34">
        <v>188864</v>
      </c>
    </row>
    <row r="52" spans="1:11" x14ac:dyDescent="0.2">
      <c r="A52" s="33" t="s">
        <v>43</v>
      </c>
      <c r="B52" s="33" t="s">
        <v>177</v>
      </c>
      <c r="C52" s="50" t="s">
        <v>265</v>
      </c>
      <c r="D52" s="28" t="s">
        <v>44</v>
      </c>
      <c r="E52" s="33" t="s">
        <v>178</v>
      </c>
      <c r="F52" s="28" t="s">
        <v>263</v>
      </c>
      <c r="G52" s="28" t="s">
        <v>263</v>
      </c>
      <c r="H52" s="28" t="s">
        <v>263</v>
      </c>
      <c r="I52" s="34">
        <v>0</v>
      </c>
      <c r="J52" s="34">
        <v>17762</v>
      </c>
      <c r="K52" s="34">
        <v>17762</v>
      </c>
    </row>
    <row r="53" spans="1:11" x14ac:dyDescent="0.2">
      <c r="A53" s="33" t="s">
        <v>43</v>
      </c>
      <c r="B53" s="33" t="s">
        <v>177</v>
      </c>
      <c r="C53" s="28" t="s">
        <v>179</v>
      </c>
      <c r="D53" s="28" t="s">
        <v>44</v>
      </c>
      <c r="E53" s="33" t="s">
        <v>180</v>
      </c>
      <c r="F53" s="28" t="s">
        <v>181</v>
      </c>
      <c r="G53" s="28" t="s">
        <v>259</v>
      </c>
      <c r="H53" s="28" t="s">
        <v>261</v>
      </c>
      <c r="I53" s="34">
        <v>10077</v>
      </c>
      <c r="J53" s="34">
        <v>0</v>
      </c>
      <c r="K53" s="34">
        <v>10077</v>
      </c>
    </row>
    <row r="54" spans="1:11" x14ac:dyDescent="0.2">
      <c r="A54" s="33" t="s">
        <v>20</v>
      </c>
      <c r="B54" s="33" t="s">
        <v>182</v>
      </c>
      <c r="C54" s="50" t="s">
        <v>265</v>
      </c>
      <c r="D54" s="28" t="s">
        <v>26</v>
      </c>
      <c r="E54" s="33" t="s">
        <v>183</v>
      </c>
      <c r="F54" s="28" t="s">
        <v>263</v>
      </c>
      <c r="G54" s="28" t="s">
        <v>263</v>
      </c>
      <c r="H54" s="28" t="s">
        <v>263</v>
      </c>
      <c r="I54" s="34">
        <v>0</v>
      </c>
      <c r="J54" s="34">
        <v>57664</v>
      </c>
      <c r="K54" s="34">
        <v>57664</v>
      </c>
    </row>
    <row r="55" spans="1:11" x14ac:dyDescent="0.2">
      <c r="A55" s="33" t="s">
        <v>20</v>
      </c>
      <c r="B55" s="33" t="s">
        <v>182</v>
      </c>
      <c r="C55" s="28" t="s">
        <v>184</v>
      </c>
      <c r="D55" s="28" t="s">
        <v>26</v>
      </c>
      <c r="E55" s="33" t="s">
        <v>185</v>
      </c>
      <c r="F55" s="28" t="s">
        <v>186</v>
      </c>
      <c r="G55" s="28" t="s">
        <v>259</v>
      </c>
      <c r="H55" s="28" t="s">
        <v>262</v>
      </c>
      <c r="I55" s="34">
        <v>147840</v>
      </c>
      <c r="J55" s="34">
        <v>0</v>
      </c>
      <c r="K55" s="34">
        <v>147840</v>
      </c>
    </row>
    <row r="56" spans="1:11" x14ac:dyDescent="0.2">
      <c r="A56" s="33" t="s">
        <v>20</v>
      </c>
      <c r="B56" s="33" t="s">
        <v>187</v>
      </c>
      <c r="C56" s="50" t="s">
        <v>265</v>
      </c>
      <c r="D56" s="28" t="s">
        <v>26</v>
      </c>
      <c r="E56" s="33" t="s">
        <v>188</v>
      </c>
      <c r="F56" s="28" t="s">
        <v>263</v>
      </c>
      <c r="G56" s="28" t="s">
        <v>263</v>
      </c>
      <c r="H56" s="28" t="s">
        <v>263</v>
      </c>
      <c r="I56" s="34">
        <v>0</v>
      </c>
      <c r="J56" s="34">
        <v>19556</v>
      </c>
      <c r="K56" s="34">
        <v>19556</v>
      </c>
    </row>
    <row r="57" spans="1:11" x14ac:dyDescent="0.2">
      <c r="A57" s="33" t="s">
        <v>20</v>
      </c>
      <c r="B57" s="33" t="s">
        <v>187</v>
      </c>
      <c r="C57" s="28" t="s">
        <v>189</v>
      </c>
      <c r="D57" s="28" t="s">
        <v>26</v>
      </c>
      <c r="E57" s="33" t="s">
        <v>190</v>
      </c>
      <c r="F57" s="28" t="s">
        <v>191</v>
      </c>
      <c r="G57" s="28" t="s">
        <v>259</v>
      </c>
      <c r="H57" s="28" t="s">
        <v>261</v>
      </c>
      <c r="I57" s="34">
        <v>44959</v>
      </c>
      <c r="J57" s="34">
        <v>0</v>
      </c>
      <c r="K57" s="34">
        <v>44959</v>
      </c>
    </row>
    <row r="58" spans="1:11" x14ac:dyDescent="0.2">
      <c r="A58" s="33" t="s">
        <v>20</v>
      </c>
      <c r="B58" s="33" t="s">
        <v>187</v>
      </c>
      <c r="C58" s="28" t="s">
        <v>192</v>
      </c>
      <c r="D58" s="28" t="s">
        <v>26</v>
      </c>
      <c r="E58" s="33" t="s">
        <v>193</v>
      </c>
      <c r="F58" s="28" t="s">
        <v>194</v>
      </c>
      <c r="G58" s="28" t="s">
        <v>259</v>
      </c>
      <c r="H58" s="28" t="s">
        <v>261</v>
      </c>
      <c r="I58" s="34">
        <v>26021</v>
      </c>
      <c r="J58" s="34">
        <v>0</v>
      </c>
      <c r="K58" s="34">
        <v>26021</v>
      </c>
    </row>
    <row r="59" spans="1:11" x14ac:dyDescent="0.2">
      <c r="A59" s="33" t="s">
        <v>33</v>
      </c>
      <c r="B59" s="33" t="s">
        <v>195</v>
      </c>
      <c r="C59" s="28" t="s">
        <v>196</v>
      </c>
      <c r="D59" s="28" t="s">
        <v>34</v>
      </c>
      <c r="E59" s="33" t="s">
        <v>197</v>
      </c>
      <c r="F59" s="28" t="s">
        <v>198</v>
      </c>
      <c r="G59" s="28" t="s">
        <v>259</v>
      </c>
      <c r="H59" s="28" t="s">
        <v>261</v>
      </c>
      <c r="I59" s="34">
        <v>219154</v>
      </c>
      <c r="J59" s="34">
        <v>0</v>
      </c>
      <c r="K59" s="34">
        <v>219154</v>
      </c>
    </row>
    <row r="60" spans="1:11" x14ac:dyDescent="0.2">
      <c r="A60" s="33" t="s">
        <v>33</v>
      </c>
      <c r="B60" s="33" t="s">
        <v>199</v>
      </c>
      <c r="C60" s="50" t="s">
        <v>265</v>
      </c>
      <c r="D60" s="28" t="s">
        <v>34</v>
      </c>
      <c r="E60" s="33" t="s">
        <v>200</v>
      </c>
      <c r="F60" s="28" t="s">
        <v>263</v>
      </c>
      <c r="G60" s="28" t="s">
        <v>263</v>
      </c>
      <c r="H60" s="28" t="s">
        <v>263</v>
      </c>
      <c r="I60" s="34">
        <v>0</v>
      </c>
      <c r="J60" s="34">
        <v>14016</v>
      </c>
      <c r="K60" s="34">
        <v>14016</v>
      </c>
    </row>
    <row r="61" spans="1:11" x14ac:dyDescent="0.2">
      <c r="A61" s="33" t="s">
        <v>33</v>
      </c>
      <c r="B61" s="33" t="s">
        <v>201</v>
      </c>
      <c r="C61" s="50" t="s">
        <v>265</v>
      </c>
      <c r="D61" s="28" t="s">
        <v>34</v>
      </c>
      <c r="E61" s="33" t="s">
        <v>202</v>
      </c>
      <c r="F61" s="28" t="s">
        <v>263</v>
      </c>
      <c r="G61" s="28" t="s">
        <v>263</v>
      </c>
      <c r="H61" s="28" t="s">
        <v>263</v>
      </c>
      <c r="I61" s="34">
        <v>0</v>
      </c>
      <c r="J61" s="34">
        <v>1374</v>
      </c>
      <c r="K61" s="34">
        <v>1374</v>
      </c>
    </row>
    <row r="62" spans="1:11" x14ac:dyDescent="0.2">
      <c r="A62" s="33" t="s">
        <v>33</v>
      </c>
      <c r="B62" s="33" t="s">
        <v>201</v>
      </c>
      <c r="C62" s="28" t="s">
        <v>203</v>
      </c>
      <c r="D62" s="28" t="s">
        <v>34</v>
      </c>
      <c r="E62" s="33" t="s">
        <v>204</v>
      </c>
      <c r="F62" s="28" t="s">
        <v>205</v>
      </c>
      <c r="G62" s="28" t="s">
        <v>259</v>
      </c>
      <c r="H62" s="28" t="s">
        <v>261</v>
      </c>
      <c r="I62" s="34">
        <v>65931</v>
      </c>
      <c r="J62" s="34">
        <v>0</v>
      </c>
      <c r="K62" s="34">
        <v>65931</v>
      </c>
    </row>
    <row r="63" spans="1:11" x14ac:dyDescent="0.2">
      <c r="A63" s="33" t="s">
        <v>35</v>
      </c>
      <c r="B63" s="33" t="s">
        <v>206</v>
      </c>
      <c r="C63" s="50" t="s">
        <v>265</v>
      </c>
      <c r="D63" s="28" t="s">
        <v>36</v>
      </c>
      <c r="E63" s="33" t="s">
        <v>207</v>
      </c>
      <c r="F63" s="28" t="s">
        <v>263</v>
      </c>
      <c r="G63" s="28" t="s">
        <v>263</v>
      </c>
      <c r="H63" s="28" t="s">
        <v>263</v>
      </c>
      <c r="I63" s="34">
        <v>0</v>
      </c>
      <c r="J63" s="34">
        <v>12500</v>
      </c>
      <c r="K63" s="34">
        <v>12500</v>
      </c>
    </row>
    <row r="64" spans="1:11" x14ac:dyDescent="0.2">
      <c r="A64" s="33" t="s">
        <v>35</v>
      </c>
      <c r="B64" s="33" t="s">
        <v>206</v>
      </c>
      <c r="C64" s="28" t="s">
        <v>208</v>
      </c>
      <c r="D64" s="28" t="s">
        <v>36</v>
      </c>
      <c r="E64" s="33" t="s">
        <v>209</v>
      </c>
      <c r="F64" s="28" t="s">
        <v>210</v>
      </c>
      <c r="G64" s="28" t="s">
        <v>259</v>
      </c>
      <c r="H64" s="28" t="s">
        <v>261</v>
      </c>
      <c r="I64" s="34">
        <v>15919</v>
      </c>
      <c r="J64" s="34">
        <v>0</v>
      </c>
      <c r="K64" s="34">
        <v>15919</v>
      </c>
    </row>
    <row r="65" spans="1:11" x14ac:dyDescent="0.2">
      <c r="A65" s="33" t="s">
        <v>35</v>
      </c>
      <c r="B65" s="33" t="s">
        <v>206</v>
      </c>
      <c r="C65" s="28" t="s">
        <v>211</v>
      </c>
      <c r="D65" s="28" t="s">
        <v>36</v>
      </c>
      <c r="E65" s="33" t="s">
        <v>212</v>
      </c>
      <c r="F65" s="28" t="s">
        <v>213</v>
      </c>
      <c r="G65" s="28" t="s">
        <v>259</v>
      </c>
      <c r="H65" s="28" t="s">
        <v>261</v>
      </c>
      <c r="I65" s="34">
        <v>46866</v>
      </c>
      <c r="J65" s="34">
        <v>0</v>
      </c>
      <c r="K65" s="34">
        <v>46866</v>
      </c>
    </row>
    <row r="66" spans="1:11" x14ac:dyDescent="0.2">
      <c r="A66" s="33" t="s">
        <v>21</v>
      </c>
      <c r="B66" s="33" t="s">
        <v>214</v>
      </c>
      <c r="C66" s="50" t="s">
        <v>265</v>
      </c>
      <c r="D66" s="28" t="s">
        <v>27</v>
      </c>
      <c r="E66" s="33" t="s">
        <v>215</v>
      </c>
      <c r="F66" s="28" t="s">
        <v>263</v>
      </c>
      <c r="G66" s="28" t="s">
        <v>263</v>
      </c>
      <c r="H66" s="28" t="s">
        <v>263</v>
      </c>
      <c r="I66" s="34">
        <v>0</v>
      </c>
      <c r="J66" s="34">
        <v>108652</v>
      </c>
      <c r="K66" s="34">
        <v>108652</v>
      </c>
    </row>
    <row r="67" spans="1:11" x14ac:dyDescent="0.2">
      <c r="A67" s="33" t="s">
        <v>21</v>
      </c>
      <c r="B67" s="33" t="s">
        <v>214</v>
      </c>
      <c r="C67" s="28" t="s">
        <v>216</v>
      </c>
      <c r="D67" s="28" t="s">
        <v>27</v>
      </c>
      <c r="E67" s="33" t="s">
        <v>217</v>
      </c>
      <c r="F67" s="28" t="s">
        <v>218</v>
      </c>
      <c r="G67" s="28" t="s">
        <v>259</v>
      </c>
      <c r="H67" s="28" t="s">
        <v>261</v>
      </c>
      <c r="I67" s="34">
        <v>131124</v>
      </c>
      <c r="J67" s="34">
        <v>0</v>
      </c>
      <c r="K67" s="34">
        <v>131124</v>
      </c>
    </row>
    <row r="68" spans="1:11" ht="30" x14ac:dyDescent="0.2">
      <c r="A68" s="33" t="s">
        <v>21</v>
      </c>
      <c r="B68" s="33" t="s">
        <v>214</v>
      </c>
      <c r="C68" s="28" t="s">
        <v>219</v>
      </c>
      <c r="D68" s="28" t="s">
        <v>27</v>
      </c>
      <c r="E68" s="33" t="s">
        <v>220</v>
      </c>
      <c r="F68" s="28" t="s">
        <v>221</v>
      </c>
      <c r="G68" s="28" t="s">
        <v>259</v>
      </c>
      <c r="H68" s="28" t="s">
        <v>261</v>
      </c>
      <c r="I68" s="34">
        <v>24395</v>
      </c>
      <c r="J68" s="34">
        <v>0</v>
      </c>
      <c r="K68" s="34">
        <v>24395</v>
      </c>
    </row>
    <row r="69" spans="1:11" x14ac:dyDescent="0.2">
      <c r="A69" s="33" t="s">
        <v>21</v>
      </c>
      <c r="B69" s="33" t="s">
        <v>214</v>
      </c>
      <c r="C69" s="28" t="s">
        <v>222</v>
      </c>
      <c r="D69" s="28" t="s">
        <v>27</v>
      </c>
      <c r="E69" s="33" t="s">
        <v>223</v>
      </c>
      <c r="F69" s="28" t="s">
        <v>224</v>
      </c>
      <c r="G69" s="28" t="s">
        <v>259</v>
      </c>
      <c r="H69" s="28" t="s">
        <v>261</v>
      </c>
      <c r="I69" s="34">
        <v>140547</v>
      </c>
      <c r="J69" s="34">
        <v>0</v>
      </c>
      <c r="K69" s="34">
        <v>140547</v>
      </c>
    </row>
    <row r="70" spans="1:11" x14ac:dyDescent="0.2">
      <c r="A70" s="33" t="s">
        <v>21</v>
      </c>
      <c r="B70" s="33" t="s">
        <v>214</v>
      </c>
      <c r="C70" s="28" t="s">
        <v>225</v>
      </c>
      <c r="D70" s="28" t="s">
        <v>27</v>
      </c>
      <c r="E70" s="33" t="s">
        <v>226</v>
      </c>
      <c r="F70" s="28" t="s">
        <v>227</v>
      </c>
      <c r="G70" s="28" t="s">
        <v>259</v>
      </c>
      <c r="H70" s="28" t="s">
        <v>261</v>
      </c>
      <c r="I70" s="34">
        <v>128234</v>
      </c>
      <c r="J70" s="34">
        <v>0</v>
      </c>
      <c r="K70" s="34">
        <v>128234</v>
      </c>
    </row>
    <row r="71" spans="1:11" x14ac:dyDescent="0.2">
      <c r="A71" s="33" t="s">
        <v>21</v>
      </c>
      <c r="B71" s="33" t="s">
        <v>214</v>
      </c>
      <c r="C71" s="28" t="s">
        <v>228</v>
      </c>
      <c r="D71" s="28" t="s">
        <v>27</v>
      </c>
      <c r="E71" s="33" t="s">
        <v>229</v>
      </c>
      <c r="F71" s="28" t="s">
        <v>230</v>
      </c>
      <c r="G71" s="28" t="s">
        <v>259</v>
      </c>
      <c r="H71" s="28" t="s">
        <v>261</v>
      </c>
      <c r="I71" s="34">
        <v>462348</v>
      </c>
      <c r="J71" s="34">
        <v>0</v>
      </c>
      <c r="K71" s="34">
        <v>462348</v>
      </c>
    </row>
    <row r="72" spans="1:11" x14ac:dyDescent="0.2">
      <c r="A72" s="33" t="s">
        <v>21</v>
      </c>
      <c r="B72" s="33" t="s">
        <v>231</v>
      </c>
      <c r="C72" s="50" t="s">
        <v>265</v>
      </c>
      <c r="D72" s="28" t="s">
        <v>27</v>
      </c>
      <c r="E72" s="33" t="s">
        <v>232</v>
      </c>
      <c r="F72" s="28" t="s">
        <v>263</v>
      </c>
      <c r="G72" s="28" t="s">
        <v>263</v>
      </c>
      <c r="H72" s="28" t="s">
        <v>263</v>
      </c>
      <c r="I72" s="34">
        <v>0</v>
      </c>
      <c r="J72" s="34">
        <v>62181</v>
      </c>
      <c r="K72" s="34">
        <v>62181</v>
      </c>
    </row>
    <row r="73" spans="1:11" x14ac:dyDescent="0.2">
      <c r="A73" s="33" t="s">
        <v>21</v>
      </c>
      <c r="B73" s="33" t="s">
        <v>231</v>
      </c>
      <c r="C73" s="28" t="s">
        <v>233</v>
      </c>
      <c r="D73" s="28" t="s">
        <v>27</v>
      </c>
      <c r="E73" s="33" t="s">
        <v>234</v>
      </c>
      <c r="F73" s="28" t="s">
        <v>235</v>
      </c>
      <c r="G73" s="28" t="s">
        <v>259</v>
      </c>
      <c r="H73" s="28" t="s">
        <v>261</v>
      </c>
      <c r="I73" s="34">
        <v>68250</v>
      </c>
      <c r="J73" s="34">
        <v>0</v>
      </c>
      <c r="K73" s="34">
        <v>68250</v>
      </c>
    </row>
    <row r="74" spans="1:11" x14ac:dyDescent="0.2">
      <c r="A74" s="33" t="s">
        <v>21</v>
      </c>
      <c r="B74" s="33" t="s">
        <v>231</v>
      </c>
      <c r="C74" s="28" t="s">
        <v>236</v>
      </c>
      <c r="D74" s="28" t="s">
        <v>27</v>
      </c>
      <c r="E74" s="33" t="s">
        <v>237</v>
      </c>
      <c r="F74" s="28" t="s">
        <v>238</v>
      </c>
      <c r="G74" s="28" t="s">
        <v>259</v>
      </c>
      <c r="H74" s="28" t="s">
        <v>261</v>
      </c>
      <c r="I74" s="34">
        <v>210822</v>
      </c>
      <c r="J74" s="34">
        <v>0</v>
      </c>
      <c r="K74" s="34">
        <v>210822</v>
      </c>
    </row>
    <row r="75" spans="1:11" x14ac:dyDescent="0.2">
      <c r="A75" s="33" t="s">
        <v>37</v>
      </c>
      <c r="B75" s="33" t="s">
        <v>239</v>
      </c>
      <c r="C75" s="28" t="s">
        <v>240</v>
      </c>
      <c r="D75" s="28" t="s">
        <v>38</v>
      </c>
      <c r="E75" s="33" t="s">
        <v>241</v>
      </c>
      <c r="F75" s="28" t="s">
        <v>242</v>
      </c>
      <c r="G75" s="28" t="s">
        <v>259</v>
      </c>
      <c r="H75" s="28" t="s">
        <v>261</v>
      </c>
      <c r="I75" s="34">
        <v>51937</v>
      </c>
      <c r="J75" s="34">
        <v>0</v>
      </c>
      <c r="K75" s="34">
        <v>51937</v>
      </c>
    </row>
    <row r="76" spans="1:11" x14ac:dyDescent="0.2">
      <c r="A76" s="33" t="s">
        <v>39</v>
      </c>
      <c r="B76" s="33" t="s">
        <v>243</v>
      </c>
      <c r="C76" s="50" t="s">
        <v>265</v>
      </c>
      <c r="D76" s="28" t="s">
        <v>40</v>
      </c>
      <c r="E76" s="33" t="s">
        <v>244</v>
      </c>
      <c r="F76" s="28" t="s">
        <v>263</v>
      </c>
      <c r="G76" s="28" t="s">
        <v>263</v>
      </c>
      <c r="H76" s="28" t="s">
        <v>263</v>
      </c>
      <c r="I76" s="34">
        <v>0</v>
      </c>
      <c r="J76" s="34">
        <v>2277</v>
      </c>
      <c r="K76" s="34">
        <v>2277</v>
      </c>
    </row>
    <row r="77" spans="1:11" x14ac:dyDescent="0.2">
      <c r="A77" s="33" t="s">
        <v>39</v>
      </c>
      <c r="B77" s="33" t="s">
        <v>243</v>
      </c>
      <c r="C77" s="28" t="s">
        <v>245</v>
      </c>
      <c r="D77" s="28" t="s">
        <v>40</v>
      </c>
      <c r="E77" s="33" t="s">
        <v>246</v>
      </c>
      <c r="F77" s="28" t="s">
        <v>247</v>
      </c>
      <c r="G77" s="28" t="s">
        <v>259</v>
      </c>
      <c r="H77" s="28" t="s">
        <v>261</v>
      </c>
      <c r="I77" s="34">
        <v>16178</v>
      </c>
      <c r="J77" s="34">
        <v>0</v>
      </c>
      <c r="K77" s="34">
        <v>16178</v>
      </c>
    </row>
    <row r="78" spans="1:11" x14ac:dyDescent="0.2">
      <c r="A78" s="35" t="s">
        <v>22</v>
      </c>
      <c r="B78" s="36" t="s">
        <v>248</v>
      </c>
      <c r="C78" s="50" t="s">
        <v>265</v>
      </c>
      <c r="D78" s="26" t="s">
        <v>28</v>
      </c>
      <c r="E78" s="38" t="s">
        <v>249</v>
      </c>
      <c r="F78" s="39" t="s">
        <v>263</v>
      </c>
      <c r="G78" s="26" t="s">
        <v>263</v>
      </c>
      <c r="H78" s="40" t="s">
        <v>263</v>
      </c>
      <c r="I78" s="41">
        <v>0</v>
      </c>
      <c r="J78" s="41">
        <v>15015</v>
      </c>
      <c r="K78" s="41">
        <v>15015</v>
      </c>
    </row>
    <row r="79" spans="1:11" x14ac:dyDescent="0.2">
      <c r="A79" s="33" t="s">
        <v>22</v>
      </c>
      <c r="B79" s="37" t="s">
        <v>248</v>
      </c>
      <c r="C79" s="26" t="s">
        <v>250</v>
      </c>
      <c r="D79" s="26" t="s">
        <v>28</v>
      </c>
      <c r="E79" s="38" t="s">
        <v>251</v>
      </c>
      <c r="F79" s="39" t="s">
        <v>252</v>
      </c>
      <c r="G79" s="26" t="s">
        <v>259</v>
      </c>
      <c r="H79" s="40" t="s">
        <v>261</v>
      </c>
      <c r="I79" s="41">
        <v>60493</v>
      </c>
      <c r="J79" s="41">
        <v>0</v>
      </c>
      <c r="K79" s="41">
        <v>60493</v>
      </c>
    </row>
    <row r="80" spans="1:11" x14ac:dyDescent="0.2">
      <c r="A80" s="33" t="s">
        <v>41</v>
      </c>
      <c r="B80" s="37" t="s">
        <v>253</v>
      </c>
      <c r="C80" s="26" t="s">
        <v>254</v>
      </c>
      <c r="D80" s="26" t="s">
        <v>42</v>
      </c>
      <c r="E80" s="38" t="s">
        <v>255</v>
      </c>
      <c r="F80" s="39" t="s">
        <v>256</v>
      </c>
      <c r="G80" s="26" t="s">
        <v>259</v>
      </c>
      <c r="H80" s="40" t="s">
        <v>261</v>
      </c>
      <c r="I80" s="41">
        <v>57453</v>
      </c>
      <c r="J80" s="41">
        <v>0</v>
      </c>
      <c r="K80" s="41">
        <v>57453</v>
      </c>
    </row>
    <row r="81" spans="1:11" x14ac:dyDescent="0.2">
      <c r="A81" s="33" t="s">
        <v>41</v>
      </c>
      <c r="B81" s="37" t="s">
        <v>257</v>
      </c>
      <c r="C81" s="50" t="s">
        <v>265</v>
      </c>
      <c r="D81" s="26" t="s">
        <v>42</v>
      </c>
      <c r="E81" s="38" t="s">
        <v>258</v>
      </c>
      <c r="F81" s="39" t="s">
        <v>263</v>
      </c>
      <c r="G81" s="26" t="s">
        <v>263</v>
      </c>
      <c r="H81" s="40" t="s">
        <v>263</v>
      </c>
      <c r="I81" s="41">
        <v>0</v>
      </c>
      <c r="J81" s="41">
        <v>10611</v>
      </c>
      <c r="K81" s="41">
        <v>10611</v>
      </c>
    </row>
    <row r="82" spans="1:11" ht="15" customHeight="1" x14ac:dyDescent="0.25">
      <c r="A82" s="54" t="s">
        <v>16</v>
      </c>
      <c r="B82" s="55"/>
      <c r="C82" s="56"/>
      <c r="D82" s="57"/>
      <c r="E82" s="58"/>
      <c r="F82" s="59"/>
      <c r="G82" s="59"/>
      <c r="H82" s="59"/>
      <c r="I82" s="60">
        <f>SUBTOTAL(109,Table1[*Estimated
Charter School
LCFF State Aid
(0000-8011)])</f>
        <v>5042205</v>
      </c>
      <c r="J82" s="60">
        <f>SUBTOTAL(109,Table1[**Estimated 
School District
LCFF State Aid
In-lieu of Property Taxes Backfill
 (0000-8011)])</f>
        <v>2042571</v>
      </c>
      <c r="K82" s="60">
        <f>SUBTOTAL(109,Table1[Total Estimated
LCFF State Aid])</f>
        <v>7084776</v>
      </c>
    </row>
    <row r="83" spans="1:11" ht="15.75" x14ac:dyDescent="0.25">
      <c r="A83" s="1" t="s">
        <v>0</v>
      </c>
      <c r="B83" s="5"/>
      <c r="C83" s="4"/>
      <c r="D83" s="6"/>
      <c r="E83" s="6"/>
      <c r="F83" s="7"/>
      <c r="G83" s="8"/>
      <c r="H83" s="8"/>
      <c r="I83" s="7"/>
      <c r="J83" s="7"/>
    </row>
    <row r="84" spans="1:11" x14ac:dyDescent="0.2">
      <c r="A84" s="2" t="s">
        <v>1</v>
      </c>
    </row>
    <row r="85" spans="1:11" x14ac:dyDescent="0.2">
      <c r="A85" s="2" t="s">
        <v>2</v>
      </c>
    </row>
    <row r="86" spans="1:11" x14ac:dyDescent="0.2">
      <c r="A86" s="17" t="s">
        <v>46</v>
      </c>
    </row>
  </sheetData>
  <pageMargins left="0.5" right="0.5" top="0.5" bottom="0.5" header="0.25" footer="0.25"/>
  <pageSetup paperSize="5" scale="73" fitToHeight="0" pageOrder="overThenDown" orientation="landscape" r:id="rId1"/>
  <headerFooter>
    <oddFooter>Page &amp;P of &amp;N</oddFooter>
  </headerFooter>
  <ignoredErrors>
    <ignoredError sqref="A5:C5 A7:B7 A6:B6 D6:K6 A9:B10 A8:B8 D8:K8 A12:B12 A11:B11 D11:K11 A15:B20 A13:B14 D13:K14 A23:B33 A21:B22 D21:K22 A36:B36 A34:B35 D34:K35 A38:B38 A37:B37 D37:K37 A40:B41 A39:B39 D39:K39 A43:B47 A42:B42 D42:K42 A49:B49 A48:B48 D48:K48 A53:B53 A50:B52 D50:K52 A55:B55 A54:B54 D54:K54 A57:B59 A56:B56 D56:K56 A62:B62 A60:B61 D60:K61 A64:B65 A63:B63 D63:K63 A67:B71 A66:B66 D66:K66 A73:B75 A72:B72 D72:K72 A77:B77 A76:B76 D76:K76 A79:B80 A78:B78 D78:K78 A81:B81 D81:K81 D7:K7 D9:K10 D12:K12 D15:K20 D23:K33 D36:K36 D38:K38 D40:K41 D43:K47 D49:K49 D53:K53 D55:K55 D57:K59 D62:K62 D64:K65 D67:K71 D73:K75 D77:K77 D79:K80 C79:C80 C77 C73:C75 C67:C71 C64:C65 C62 C57:C59 C55 C53 C49 C43:C47 C40:C41 C38 C36 C23:C33 C15:C20 C12 C9:C10 C7 C6 C8 C11 C13:C14 C21:C22 C34:C35 C37 C39 C42 C48 C50:C52 C54 C56 C60:C61 C63 C66 C72 C76 C78 C8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zoomScaleNormal="100" zoomScaleSheetLayoutView="100" workbookViewId="0">
      <pane ySplit="4" topLeftCell="A5" activePane="bottomLeft" state="frozen"/>
      <selection pane="bottomLeft"/>
    </sheetView>
  </sheetViews>
  <sheetFormatPr defaultColWidth="8.88671875" defaultRowHeight="12.95" customHeight="1" x14ac:dyDescent="0.25"/>
  <cols>
    <col min="1" max="1" width="13.5546875" style="14" customWidth="1"/>
    <col min="2" max="2" width="20.6640625" style="14" customWidth="1"/>
    <col min="3" max="3" width="20.44140625" style="14" customWidth="1"/>
    <col min="4" max="4" width="8.88671875" style="14"/>
    <col min="5" max="5" width="11.33203125" style="14" customWidth="1"/>
    <col min="6" max="6" width="8.88671875" style="14"/>
    <col min="7" max="7" width="8.88671875" style="14" customWidth="1"/>
    <col min="8" max="9" width="8.88671875" style="14"/>
    <col min="10" max="10" width="15.109375" style="14" customWidth="1"/>
    <col min="11" max="16384" width="8.88671875" style="14"/>
  </cols>
  <sheetData>
    <row r="1" spans="1:11" ht="18" x14ac:dyDescent="0.25">
      <c r="A1" s="42" t="s">
        <v>11</v>
      </c>
      <c r="B1" s="13"/>
      <c r="C1" s="13"/>
    </row>
    <row r="2" spans="1:11" ht="15.75" x14ac:dyDescent="0.25">
      <c r="A2" s="18" t="s">
        <v>45</v>
      </c>
      <c r="B2" s="18"/>
      <c r="C2" s="18"/>
    </row>
    <row r="3" spans="1:11" ht="15.75" x14ac:dyDescent="0.25">
      <c r="A3" s="12" t="s">
        <v>266</v>
      </c>
      <c r="B3" s="18"/>
      <c r="C3" s="18"/>
    </row>
    <row r="4" spans="1:11" s="15" customFormat="1" ht="51" customHeight="1" x14ac:dyDescent="0.25">
      <c r="A4" s="44" t="s">
        <v>3</v>
      </c>
      <c r="B4" s="45" t="s">
        <v>8</v>
      </c>
      <c r="C4" s="45" t="s">
        <v>47</v>
      </c>
    </row>
    <row r="5" spans="1:11" ht="15.75" x14ac:dyDescent="0.25">
      <c r="A5" s="51" t="s">
        <v>29</v>
      </c>
      <c r="B5" s="28" t="s">
        <v>30</v>
      </c>
      <c r="C5" s="52">
        <v>119066</v>
      </c>
    </row>
    <row r="6" spans="1:11" ht="15.75" x14ac:dyDescent="0.25">
      <c r="A6" s="51" t="s">
        <v>53</v>
      </c>
      <c r="B6" s="28" t="s">
        <v>55</v>
      </c>
      <c r="C6" s="34">
        <v>46901</v>
      </c>
    </row>
    <row r="7" spans="1:11" ht="15.75" x14ac:dyDescent="0.25">
      <c r="A7" s="51" t="s">
        <v>31</v>
      </c>
      <c r="B7" s="28" t="s">
        <v>32</v>
      </c>
      <c r="C7" s="53">
        <v>182926</v>
      </c>
    </row>
    <row r="8" spans="1:11" s="16" customFormat="1" ht="15.75" x14ac:dyDescent="0.25">
      <c r="A8" s="51" t="s">
        <v>17</v>
      </c>
      <c r="B8" s="28" t="s">
        <v>23</v>
      </c>
      <c r="C8" s="53">
        <v>139598</v>
      </c>
      <c r="E8" s="14"/>
      <c r="F8" s="14"/>
      <c r="J8" s="14"/>
      <c r="K8" s="14"/>
    </row>
    <row r="9" spans="1:11" s="16" customFormat="1" ht="15.75" x14ac:dyDescent="0.25">
      <c r="A9" s="51" t="s">
        <v>18</v>
      </c>
      <c r="B9" s="28" t="s">
        <v>24</v>
      </c>
      <c r="C9" s="34">
        <v>2840441</v>
      </c>
      <c r="E9" s="14"/>
      <c r="F9" s="14"/>
      <c r="J9" s="14"/>
      <c r="K9" s="14"/>
    </row>
    <row r="10" spans="1:11" ht="15.75" x14ac:dyDescent="0.25">
      <c r="A10" s="51" t="s">
        <v>19</v>
      </c>
      <c r="B10" s="28" t="s">
        <v>25</v>
      </c>
      <c r="C10" s="34">
        <v>1505688</v>
      </c>
    </row>
    <row r="11" spans="1:11" ht="15.75" x14ac:dyDescent="0.25">
      <c r="A11" s="51" t="s">
        <v>43</v>
      </c>
      <c r="B11" s="28" t="s">
        <v>44</v>
      </c>
      <c r="C11" s="34">
        <v>27839</v>
      </c>
    </row>
    <row r="12" spans="1:11" ht="15.75" x14ac:dyDescent="0.25">
      <c r="A12" s="51" t="s">
        <v>20</v>
      </c>
      <c r="B12" s="28" t="s">
        <v>26</v>
      </c>
      <c r="C12" s="34">
        <v>296040</v>
      </c>
    </row>
    <row r="13" spans="1:11" ht="15.75" x14ac:dyDescent="0.25">
      <c r="A13" s="51" t="s">
        <v>33</v>
      </c>
      <c r="B13" s="28" t="s">
        <v>34</v>
      </c>
      <c r="C13" s="34">
        <v>300475</v>
      </c>
    </row>
    <row r="14" spans="1:11" ht="15.75" x14ac:dyDescent="0.25">
      <c r="A14" s="51" t="s">
        <v>35</v>
      </c>
      <c r="B14" s="27" t="s">
        <v>36</v>
      </c>
      <c r="C14" s="53">
        <v>75285</v>
      </c>
    </row>
    <row r="15" spans="1:11" ht="15.75" x14ac:dyDescent="0.25">
      <c r="A15" s="51" t="s">
        <v>21</v>
      </c>
      <c r="B15" s="33" t="s">
        <v>27</v>
      </c>
      <c r="C15" s="34">
        <v>1336553</v>
      </c>
    </row>
    <row r="16" spans="1:11" ht="15.75" x14ac:dyDescent="0.25">
      <c r="A16" s="51" t="s">
        <v>37</v>
      </c>
      <c r="B16" s="33" t="s">
        <v>38</v>
      </c>
      <c r="C16" s="34">
        <v>51937</v>
      </c>
    </row>
    <row r="17" spans="1:3" ht="15.75" x14ac:dyDescent="0.25">
      <c r="A17" s="51" t="s">
        <v>39</v>
      </c>
      <c r="B17" s="33" t="s">
        <v>40</v>
      </c>
      <c r="C17" s="34">
        <v>18455</v>
      </c>
    </row>
    <row r="18" spans="1:3" ht="15.75" x14ac:dyDescent="0.25">
      <c r="A18" s="51" t="s">
        <v>22</v>
      </c>
      <c r="B18" s="33" t="s">
        <v>28</v>
      </c>
      <c r="C18" s="34">
        <v>75508</v>
      </c>
    </row>
    <row r="19" spans="1:3" ht="15.75" x14ac:dyDescent="0.25">
      <c r="A19" s="51" t="s">
        <v>41</v>
      </c>
      <c r="B19" s="33" t="s">
        <v>42</v>
      </c>
      <c r="C19" s="34">
        <v>68064</v>
      </c>
    </row>
    <row r="20" spans="1:3" ht="15.75" x14ac:dyDescent="0.25">
      <c r="A20" s="61" t="s">
        <v>16</v>
      </c>
      <c r="B20" s="62"/>
      <c r="C20" s="60">
        <f>SUBTOTAL(109,Table2[Total Payments
January 2024])</f>
        <v>7084776</v>
      </c>
    </row>
    <row r="21" spans="1:3" ht="15.75" x14ac:dyDescent="0.25">
      <c r="A21" s="25" t="s">
        <v>0</v>
      </c>
      <c r="B21"/>
      <c r="C21"/>
    </row>
    <row r="22" spans="1:3" ht="15.75" x14ac:dyDescent="0.25">
      <c r="A22" t="s">
        <v>1</v>
      </c>
      <c r="B22"/>
      <c r="C22"/>
    </row>
    <row r="23" spans="1:3" ht="15.75" x14ac:dyDescent="0.25">
      <c r="A23" t="s">
        <v>2</v>
      </c>
      <c r="B23"/>
      <c r="C23"/>
    </row>
    <row r="24" spans="1:3" ht="15.75" x14ac:dyDescent="0.25">
      <c r="A24" s="19" t="s">
        <v>46</v>
      </c>
      <c r="B24"/>
      <c r="C24"/>
    </row>
  </sheetData>
  <pageMargins left="0.75" right="0.25" top="0.5" bottom="0.5" header="0.3" footer="0.3"/>
  <pageSetup scale="82" fitToHeight="0" orientation="portrait" r:id="rId1"/>
  <ignoredErrors>
    <ignoredError sqref="A5:C1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LEA 23-24 CS Adv</vt:lpstr>
      <vt:lpstr>PaySched County 23-24 CS Adv</vt:lpstr>
      <vt:lpstr>'PaySched County 23-24 CS Adv'!Print_Titles</vt:lpstr>
      <vt:lpstr>'PaySched LEA 23-24 CS Adv'!Print_Titles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LEA, FY 23-24 Second CS Adv - Principal Apportionment (CA Dept of Education)</dc:title>
  <dc:subject>Payment Schedule by Local Educational Agency (LEA) and County for Fiscal Year (FY) 2023–24 Second Special Advance Apportionment for Charter Schools (CS Adv).</dc:subject>
  <dc:creator/>
  <cp:lastModifiedBy/>
  <dcterms:created xsi:type="dcterms:W3CDTF">2023-11-30T00:11:54Z</dcterms:created>
  <dcterms:modified xsi:type="dcterms:W3CDTF">2023-12-11T22:19:18Z</dcterms:modified>
</cp:coreProperties>
</file>