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ATA\Documnts\FISCAL POLICY &amp; REPORTING\CDNFS Forms\Forms 22-23\"/>
    </mc:Choice>
  </mc:AlternateContent>
  <xr:revisionPtr revIDLastSave="0" documentId="13_ncr:1_{456C775B-D575-4EF3-A1F3-C4036B30A0AA}" xr6:coauthVersionLast="36" xr6:coauthVersionMax="36" xr10:uidLastSave="{00000000-0000-0000-0000-000000000000}"/>
  <bookViews>
    <workbookView xWindow="0" yWindow="0" windowWidth="28800" windowHeight="12225" firstSheet="1" activeTab="1" xr2:uid="{64DF5406-23B0-4E8C-8ED5-72926D65996C}"/>
  </bookViews>
  <sheets>
    <sheet name="Service County Rates" sheetId="1" state="hidden" r:id="rId1"/>
    <sheet name="cde Calculator - Section I" sheetId="2" r:id="rId2"/>
    <sheet name="Section II (A)" sheetId="5" r:id="rId3"/>
    <sheet name="Section II (B)" sheetId="6" r:id="rId4"/>
    <sheet name="Section II (C)" sheetId="7" r:id="rId5"/>
    <sheet name="Section II (D)" sheetId="8" r:id="rId6"/>
    <sheet name="Summary" sheetId="3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8" l="1"/>
  <c r="B9" i="7"/>
  <c r="B9" i="6"/>
  <c r="B9" i="5"/>
  <c r="B6" i="3" l="1"/>
  <c r="B10" i="8"/>
  <c r="B10" i="7"/>
  <c r="B10" i="6"/>
  <c r="B10" i="5"/>
  <c r="B9" i="3"/>
  <c r="B10" i="3" l="1"/>
</calcChain>
</file>

<file path=xl/sharedStrings.xml><?xml version="1.0" encoding="utf-8"?>
<sst xmlns="http://schemas.openxmlformats.org/spreadsheetml/2006/main" count="139" uniqueCount="109">
  <si>
    <t>Service County</t>
  </si>
  <si>
    <t>Contract Rate for Full-Day Service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</si>
  <si>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</si>
  <si>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</si>
  <si>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</si>
  <si>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</si>
  <si>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</si>
  <si>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</si>
  <si>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</si>
  <si>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</si>
  <si>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</si>
  <si>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</si>
  <si>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</si>
  <si>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</si>
  <si>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</si>
  <si>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</si>
  <si>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</si>
  <si>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</si>
  <si>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</si>
  <si>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</si>
  <si>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</si>
  <si>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</si>
  <si>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</si>
  <si>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</si>
  <si>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</si>
  <si>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</si>
  <si>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</si>
  <si>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</si>
  <si>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</si>
  <si>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</si>
  <si>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</si>
  <si>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</si>
  <si>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</si>
  <si>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</si>
  <si>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</si>
  <si>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</si>
  <si>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</si>
  <si>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</si>
  <si>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</si>
  <si>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</si>
  <si>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</si>
  <si>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</si>
  <si>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</si>
  <si>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</si>
  <si>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</si>
  <si>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</si>
  <si>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</si>
  <si>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</si>
  <si>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</si>
  <si>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</si>
  <si>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</si>
  <si>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</si>
  <si>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</si>
  <si>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</si>
  <si>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</si>
  <si>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</si>
  <si>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</si>
  <si>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</si>
  <si>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</si>
  <si>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</si>
  <si>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Child Days of Enrollment (cde) Calculator</t>
  </si>
  <si>
    <t>Manually enter the percent of services that are provided in Service County.</t>
  </si>
  <si>
    <t>Service County Check</t>
  </si>
  <si>
    <r>
      <t xml:space="preserve">Section I: </t>
    </r>
    <r>
      <rPr>
        <sz val="12"/>
        <color theme="1"/>
        <rFont val="Arial"/>
        <family val="2"/>
      </rPr>
      <t>Contract Information</t>
    </r>
  </si>
  <si>
    <t>MRA</t>
  </si>
  <si>
    <t>Service County (Select County From Drop Down List)</t>
  </si>
  <si>
    <t>Child Days of Enrollment (cde) Calculator Summary</t>
  </si>
  <si>
    <t xml:space="preserve">Minimum cdes </t>
  </si>
  <si>
    <t>Minimum cdes associated with Service County</t>
  </si>
  <si>
    <t>[enter MRA here]</t>
  </si>
  <si>
    <r>
      <rPr>
        <b/>
        <sz val="12"/>
        <color theme="1"/>
        <rFont val="Arial"/>
        <family val="2"/>
      </rPr>
      <t>Section II (A):</t>
    </r>
    <r>
      <rPr>
        <sz val="12"/>
        <color theme="1"/>
        <rFont val="Arial"/>
        <family val="2"/>
      </rPr>
      <t xml:space="preserve"> Service County Information</t>
    </r>
  </si>
  <si>
    <t>Summary</t>
  </si>
  <si>
    <t>[enter percent here]</t>
  </si>
  <si>
    <t>Enter the contract MRA.</t>
  </si>
  <si>
    <t xml:space="preserve">Prior to January 1, 2022, the minimum cdes listed on the contract face sheet were calculated by taking the maximum reimbursable </t>
  </si>
  <si>
    <t>amount (MRA) and dividing by the contract rate. Effective January 1, 2022, reimbursement is based on the county in which</t>
  </si>
  <si>
    <t>earn their contract.</t>
  </si>
  <si>
    <t>General Instructions</t>
  </si>
  <si>
    <t xml:space="preserve">in multiple counties. If preschool services are provided in one county, complete Section II (A) only.  If preschool services are provided </t>
  </si>
  <si>
    <t xml:space="preserve">in more than four counties. </t>
  </si>
  <si>
    <t xml:space="preserve">Contractors must complete Sections I and Section II. Please note that Section II is broken into four different tabs to account for services </t>
  </si>
  <si>
    <t>in multiple counties, utilize tabs labeled Section II (A) through Section II (D). Please contact your fiscal analyst if your agency serves</t>
  </si>
  <si>
    <t>Percent of services in county</t>
  </si>
  <si>
    <r>
      <rPr>
        <b/>
        <sz val="12"/>
        <rFont val="Arial"/>
        <family val="2"/>
      </rPr>
      <t>Section II (B):</t>
    </r>
    <r>
      <rPr>
        <sz val="12"/>
        <rFont val="Arial"/>
        <family val="2"/>
      </rPr>
      <t xml:space="preserve"> Service County Information</t>
    </r>
  </si>
  <si>
    <t xml:space="preserve">Percent of services in county </t>
  </si>
  <si>
    <r>
      <rPr>
        <b/>
        <sz val="12"/>
        <rFont val="Arial"/>
        <family val="2"/>
      </rPr>
      <t>Section II (C):</t>
    </r>
    <r>
      <rPr>
        <sz val="12"/>
        <rFont val="Arial"/>
        <family val="2"/>
      </rPr>
      <t xml:space="preserve"> Service County Information</t>
    </r>
  </si>
  <si>
    <r>
      <rPr>
        <b/>
        <sz val="12"/>
        <rFont val="Arial"/>
        <family val="2"/>
      </rPr>
      <t>Section II (D):</t>
    </r>
    <r>
      <rPr>
        <sz val="12"/>
        <rFont val="Arial"/>
        <family val="2"/>
      </rPr>
      <t xml:space="preserve"> Service County Information</t>
    </r>
  </si>
  <si>
    <t>if service county check does not indicate "ok."</t>
  </si>
  <si>
    <t xml:space="preserve">Total percent of services in county/counties should equal 100%. Please review Section II (A) through Section II (D) </t>
  </si>
  <si>
    <t xml:space="preserve">Section I Instructions: </t>
  </si>
  <si>
    <t xml:space="preserve">Section II (A) Instructions: </t>
  </si>
  <si>
    <t>Section II (B) Instructions: ONLY COMPLETE IF YOU PROVIDE SERVICES IN TWO COUNTIES</t>
  </si>
  <si>
    <t>Section II (C) Instructions: ONLY COMPLETE IF YOU PROVIDE SERVICES IN THREE COUNTIES</t>
  </si>
  <si>
    <t>Section II (D) Instructions: ONLY COMPLETE IF YOU PROVIDE SERVICES IN FOUR COUNTIES</t>
  </si>
  <si>
    <t>California Department of Education</t>
  </si>
  <si>
    <t>Contractors must choose a service county from the drop down list to populate the correct Reimbursement Rate.</t>
  </si>
  <si>
    <t>cdes for each Service County will populate based on the identified percentage of services and Reimbursement Rate.</t>
  </si>
  <si>
    <t>Reimbursement Rate</t>
  </si>
  <si>
    <t>Alameda Pilot</t>
  </si>
  <si>
    <t>Contra Costa Pilot</t>
  </si>
  <si>
    <t>San Diego Pilot</t>
  </si>
  <si>
    <t>San Francisco Pilot</t>
  </si>
  <si>
    <t>San Mateo Pilot</t>
  </si>
  <si>
    <t>Santa Clara Pilot</t>
  </si>
  <si>
    <t>Sonoma Pilot</t>
  </si>
  <si>
    <t>preschool services are provided. This means that contractors who serve in more than one county now have multiple reimbursement</t>
  </si>
  <si>
    <t xml:space="preserve">purpose of the cde calculator is to provide contractors with a tool to calculate the minimum, full-time equivalent cdes needed to fully </t>
  </si>
  <si>
    <t xml:space="preserve">rates, which complicates the calculation of the minimum cdes and precludes it from being reflected on the contract face sheet. The </t>
  </si>
  <si>
    <t>Revised April 18,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</si>
</sst>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1"/>
      <color rgb="FF92D05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3F3F76"/>
      <name val="Arial"/>
      <family val="2"/>
    </font>
    <font>
      <sz val="11"/>
      <name val="Arial"/>
      <family val="2"/>
    </font>
    <font>
      <sz val="11"/>
      <color rgb="FF3F3F76"/>
      <name val="Arial"/>
      <family val="2"/>
    </font>
    <font>
      <b/>
      <sz val="16"/>
      <color theme="1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4" borderId="5" applyNumberFormat="0" applyAlignment="0" applyProtection="0"/>
    <xf numFmtId="0" fontId="6" fillId="5" borderId="6" applyNumberFormat="0" applyAlignment="0" applyProtection="0"/>
  </cellStyleXfs>
  <cellXfs count="51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/>
    </xf>
    <xf numFmtId="0" fontId="4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/>
    <xf numFmtId="2" fontId="10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0" applyNumberFormat="1" applyFont="1"/>
    <xf numFmtId="0" fontId="3" fillId="0" borderId="1" xfId="0" applyFont="1" applyBorder="1"/>
    <xf numFmtId="0" fontId="3" fillId="0" borderId="0" xfId="0" applyFont="1"/>
    <xf numFmtId="165" fontId="3" fillId="0" borderId="1" xfId="1" applyNumberFormat="1" applyFont="1" applyBorder="1" applyAlignment="1">
      <alignment horizontal="right"/>
    </xf>
    <xf numFmtId="0" fontId="13" fillId="0" borderId="0" xfId="0" applyFont="1"/>
    <xf numFmtId="0" fontId="10" fillId="0" borderId="0" xfId="0" applyFont="1" applyAlignment="1"/>
    <xf numFmtId="0" fontId="7" fillId="0" borderId="0" xfId="0" applyFont="1" applyAlignment="1"/>
    <xf numFmtId="0" fontId="11" fillId="0" borderId="0" xfId="0" applyFont="1" applyBorder="1"/>
    <xf numFmtId="0" fontId="8" fillId="0" borderId="0" xfId="0" applyFont="1" applyBorder="1" applyAlignment="1">
      <alignment horizontal="right"/>
    </xf>
    <xf numFmtId="0" fontId="10" fillId="0" borderId="0" xfId="0" applyFont="1" applyBorder="1" applyAlignment="1"/>
    <xf numFmtId="0" fontId="10" fillId="0" borderId="0" xfId="0" applyFont="1" applyAlignment="1">
      <alignment vertical="center"/>
    </xf>
    <xf numFmtId="0" fontId="3" fillId="0" borderId="0" xfId="0" applyFont="1" applyAlignment="1"/>
    <xf numFmtId="0" fontId="1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6" fillId="0" borderId="0" xfId="0" applyFont="1"/>
    <xf numFmtId="0" fontId="2" fillId="5" borderId="1" xfId="4" applyFont="1" applyBorder="1" applyAlignment="1">
      <alignment horizontal="right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18" fillId="0" borderId="0" xfId="0" applyFont="1" applyAlignment="1"/>
    <xf numFmtId="0" fontId="2" fillId="0" borderId="0" xfId="0" applyFont="1"/>
    <xf numFmtId="0" fontId="13" fillId="0" borderId="0" xfId="0" applyFont="1" applyAlignment="1">
      <alignment horizontal="right"/>
    </xf>
    <xf numFmtId="0" fontId="3" fillId="0" borderId="0" xfId="0" applyFont="1" applyBorder="1" applyAlignment="1"/>
    <xf numFmtId="165" fontId="13" fillId="0" borderId="0" xfId="0" applyNumberFormat="1" applyFont="1"/>
    <xf numFmtId="2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5" fontId="2" fillId="5" borderId="1" xfId="4" applyNumberFormat="1" applyFont="1" applyBorder="1"/>
    <xf numFmtId="0" fontId="10" fillId="0" borderId="1" xfId="0" applyFont="1" applyBorder="1" applyAlignment="1" applyProtection="1">
      <alignment horizontal="right"/>
      <protection locked="0"/>
    </xf>
    <xf numFmtId="9" fontId="12" fillId="6" borderId="1" xfId="3" applyNumberFormat="1" applyFont="1" applyFill="1" applyBorder="1" applyAlignment="1" applyProtection="1">
      <alignment horizontal="center" wrapText="1"/>
      <protection locked="0"/>
    </xf>
    <xf numFmtId="165" fontId="14" fillId="6" borderId="1" xfId="3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right"/>
      <protection locked="0"/>
    </xf>
    <xf numFmtId="9" fontId="3" fillId="6" borderId="1" xfId="3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/>
    <xf numFmtId="0" fontId="10" fillId="0" borderId="0" xfId="0" applyFont="1" applyAlignment="1">
      <alignment vertical="top"/>
    </xf>
    <xf numFmtId="15" fontId="19" fillId="0" borderId="0" xfId="0" applyNumberFormat="1" applyFont="1" applyFill="1" applyAlignment="1">
      <alignment vertical="top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/>
  </cellXfs>
  <cellStyles count="5">
    <cellStyle name="Comma" xfId="1" builtinId="3"/>
    <cellStyle name="Currency" xfId="2" builtinId="4"/>
    <cellStyle name="Input" xfId="3" builtinId="20"/>
    <cellStyle name="Normal" xfId="0" builtinId="0"/>
    <cellStyle name="Output" xfId="4" builtinId="21"/>
  </cellStyles>
  <dxfs count="7">
    <dxf>
      <fill>
        <patternFill patternType="solid">
          <bgColor rgb="FFFF50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4A79E7-04F7-40A8-BBFF-42730D43E164}" name="Table2" displayName="Table2" ref="A1:A66" totalsRowShown="0" headerRowDxfId="6" dataDxfId="4" headerRowBorderDxfId="5" tableBorderDxfId="3" totalsRowBorderDxfId="2">
  <autoFilter ref="A1:A66" xr:uid="{CF3B8987-2A14-4E36-88FA-6F56F5ED69EB}"/>
  <tableColumns count="1">
    <tableColumn id="1" xr3:uid="{1E2E3DB5-5B95-4A7A-8999-79D8D6E8E268}" name="Service County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3E3B-CFAE-4908-98CE-CA8BD2284DF2}">
  <dimension ref="A1:B66"/>
  <sheetViews>
    <sheetView workbookViewId="0">
      <selection activeCell="A45" sqref="A45"/>
    </sheetView>
  </sheetViews>
  <sheetFormatPr defaultRowHeight="15.75" x14ac:dyDescent="0.25"/>
  <cols>
    <col min="1" max="1" width="22.85546875" style="3" bestFit="1" customWidth="1"/>
    <col min="2" max="2" width="18.7109375" style="3" customWidth="1"/>
  </cols>
  <sheetData>
    <row r="1" spans="1:2" ht="47.25" x14ac:dyDescent="0.25">
      <c r="A1" s="6" t="s">
        <v>0</v>
      </c>
      <c r="B1" s="1" t="s">
        <v>1</v>
      </c>
    </row>
    <row r="2" spans="1:2" x14ac:dyDescent="0.25">
      <c r="A2" s="4" t="s">
        <v>2</v>
      </c>
      <c r="B2" s="2">
        <v>79.39</v>
      </c>
    </row>
    <row r="3" spans="1:2" x14ac:dyDescent="0.25">
      <c r="A3" s="4" t="s">
        <v>98</v>
      </c>
      <c r="B3" s="2">
        <v>79.39</v>
      </c>
    </row>
    <row r="4" spans="1:2" x14ac:dyDescent="0.25">
      <c r="A4" s="4" t="s">
        <v>3</v>
      </c>
      <c r="B4" s="2">
        <v>55.27</v>
      </c>
    </row>
    <row r="5" spans="1:2" x14ac:dyDescent="0.25">
      <c r="A5" s="4" t="s">
        <v>4</v>
      </c>
      <c r="B5" s="2">
        <v>55.27</v>
      </c>
    </row>
    <row r="6" spans="1:2" x14ac:dyDescent="0.25">
      <c r="A6" s="4" t="s">
        <v>5</v>
      </c>
      <c r="B6" s="2">
        <v>55.27</v>
      </c>
    </row>
    <row r="7" spans="1:2" x14ac:dyDescent="0.25">
      <c r="A7" s="4" t="s">
        <v>6</v>
      </c>
      <c r="B7" s="2">
        <v>55.27</v>
      </c>
    </row>
    <row r="8" spans="1:2" x14ac:dyDescent="0.25">
      <c r="A8" s="4" t="s">
        <v>7</v>
      </c>
      <c r="B8" s="2">
        <v>55.27</v>
      </c>
    </row>
    <row r="9" spans="1:2" x14ac:dyDescent="0.25">
      <c r="A9" s="4" t="s">
        <v>8</v>
      </c>
      <c r="B9" s="2">
        <v>74.97</v>
      </c>
    </row>
    <row r="10" spans="1:2" x14ac:dyDescent="0.25">
      <c r="A10" s="4" t="s">
        <v>99</v>
      </c>
      <c r="B10" s="2">
        <v>74.97</v>
      </c>
    </row>
    <row r="11" spans="1:2" x14ac:dyDescent="0.25">
      <c r="A11" s="4" t="s">
        <v>9</v>
      </c>
      <c r="B11" s="2">
        <v>55.27</v>
      </c>
    </row>
    <row r="12" spans="1:2" x14ac:dyDescent="0.25">
      <c r="A12" s="4" t="s">
        <v>10</v>
      </c>
      <c r="B12" s="2">
        <v>56.44</v>
      </c>
    </row>
    <row r="13" spans="1:2" x14ac:dyDescent="0.25">
      <c r="A13" s="4" t="s">
        <v>11</v>
      </c>
      <c r="B13" s="2">
        <v>55.27</v>
      </c>
    </row>
    <row r="14" spans="1:2" x14ac:dyDescent="0.25">
      <c r="A14" s="4" t="s">
        <v>12</v>
      </c>
      <c r="B14" s="2">
        <v>55.27</v>
      </c>
    </row>
    <row r="15" spans="1:2" x14ac:dyDescent="0.25">
      <c r="A15" s="4" t="s">
        <v>13</v>
      </c>
      <c r="B15" s="2">
        <v>55.27</v>
      </c>
    </row>
    <row r="16" spans="1:2" x14ac:dyDescent="0.25">
      <c r="A16" s="4" t="s">
        <v>14</v>
      </c>
      <c r="B16" s="2">
        <v>55.27</v>
      </c>
    </row>
    <row r="17" spans="1:2" x14ac:dyDescent="0.25">
      <c r="A17" s="4" t="s">
        <v>15</v>
      </c>
      <c r="B17" s="2">
        <v>55.27</v>
      </c>
    </row>
    <row r="18" spans="1:2" x14ac:dyDescent="0.25">
      <c r="A18" s="4" t="s">
        <v>16</v>
      </c>
      <c r="B18" s="2">
        <v>55.27</v>
      </c>
    </row>
    <row r="19" spans="1:2" x14ac:dyDescent="0.25">
      <c r="A19" s="4" t="s">
        <v>17</v>
      </c>
      <c r="B19" s="2">
        <v>55.27</v>
      </c>
    </row>
    <row r="20" spans="1:2" x14ac:dyDescent="0.25">
      <c r="A20" s="4" t="s">
        <v>18</v>
      </c>
      <c r="B20" s="2">
        <v>55.27</v>
      </c>
    </row>
    <row r="21" spans="1:2" x14ac:dyDescent="0.25">
      <c r="A21" s="4" t="s">
        <v>19</v>
      </c>
      <c r="B21" s="2">
        <v>55.27</v>
      </c>
    </row>
    <row r="22" spans="1:2" x14ac:dyDescent="0.25">
      <c r="A22" s="4" t="s">
        <v>20</v>
      </c>
      <c r="B22" s="2">
        <v>62.66</v>
      </c>
    </row>
    <row r="23" spans="1:2" x14ac:dyDescent="0.25">
      <c r="A23" s="4" t="s">
        <v>21</v>
      </c>
      <c r="B23" s="2">
        <v>55.27</v>
      </c>
    </row>
    <row r="24" spans="1:2" x14ac:dyDescent="0.25">
      <c r="A24" s="4" t="s">
        <v>22</v>
      </c>
      <c r="B24" s="2">
        <v>80.97</v>
      </c>
    </row>
    <row r="25" spans="1:2" x14ac:dyDescent="0.25">
      <c r="A25" s="4" t="s">
        <v>23</v>
      </c>
      <c r="B25" s="2">
        <v>55.27</v>
      </c>
    </row>
    <row r="26" spans="1:2" x14ac:dyDescent="0.25">
      <c r="A26" s="4" t="s">
        <v>24</v>
      </c>
      <c r="B26" s="2">
        <v>55.27</v>
      </c>
    </row>
    <row r="27" spans="1:2" x14ac:dyDescent="0.25">
      <c r="A27" s="4" t="s">
        <v>25</v>
      </c>
      <c r="B27" s="2">
        <v>55.27</v>
      </c>
    </row>
    <row r="28" spans="1:2" x14ac:dyDescent="0.25">
      <c r="A28" s="4" t="s">
        <v>26</v>
      </c>
      <c r="B28" s="2">
        <v>55.27</v>
      </c>
    </row>
    <row r="29" spans="1:2" x14ac:dyDescent="0.25">
      <c r="A29" s="4" t="s">
        <v>27</v>
      </c>
      <c r="B29" s="2">
        <v>55.27</v>
      </c>
    </row>
    <row r="30" spans="1:2" x14ac:dyDescent="0.25">
      <c r="A30" s="4" t="s">
        <v>28</v>
      </c>
      <c r="B30" s="2">
        <v>55.27</v>
      </c>
    </row>
    <row r="31" spans="1:2" x14ac:dyDescent="0.25">
      <c r="A31" s="4" t="s">
        <v>29</v>
      </c>
      <c r="B31" s="2">
        <v>56.1</v>
      </c>
    </row>
    <row r="32" spans="1:2" x14ac:dyDescent="0.25">
      <c r="A32" s="4" t="s">
        <v>30</v>
      </c>
      <c r="B32" s="2">
        <v>55.27</v>
      </c>
    </row>
    <row r="33" spans="1:2" x14ac:dyDescent="0.25">
      <c r="A33" s="4" t="s">
        <v>31</v>
      </c>
      <c r="B33" s="2">
        <v>61.26</v>
      </c>
    </row>
    <row r="34" spans="1:2" x14ac:dyDescent="0.25">
      <c r="A34" s="4" t="s">
        <v>32</v>
      </c>
      <c r="B34" s="2">
        <v>55.27</v>
      </c>
    </row>
    <row r="35" spans="1:2" x14ac:dyDescent="0.25">
      <c r="A35" s="4" t="s">
        <v>33</v>
      </c>
      <c r="B35" s="2">
        <v>55.27</v>
      </c>
    </row>
    <row r="36" spans="1:2" x14ac:dyDescent="0.25">
      <c r="A36" s="4" t="s">
        <v>34</v>
      </c>
      <c r="B36" s="2">
        <v>55.27</v>
      </c>
    </row>
    <row r="37" spans="1:2" x14ac:dyDescent="0.25">
      <c r="A37" s="4" t="s">
        <v>35</v>
      </c>
      <c r="B37" s="2">
        <v>55.27</v>
      </c>
    </row>
    <row r="38" spans="1:2" x14ac:dyDescent="0.25">
      <c r="A38" s="4" t="s">
        <v>36</v>
      </c>
      <c r="B38" s="2">
        <v>55.27</v>
      </c>
    </row>
    <row r="39" spans="1:2" x14ac:dyDescent="0.25">
      <c r="A39" s="4" t="s">
        <v>37</v>
      </c>
      <c r="B39" s="2">
        <v>55.27</v>
      </c>
    </row>
    <row r="40" spans="1:2" x14ac:dyDescent="0.25">
      <c r="A40" s="4" t="s">
        <v>38</v>
      </c>
      <c r="B40" s="2">
        <v>59.93</v>
      </c>
    </row>
    <row r="41" spans="1:2" x14ac:dyDescent="0.25">
      <c r="A41" s="4" t="s">
        <v>100</v>
      </c>
      <c r="B41" s="2">
        <v>59.93</v>
      </c>
    </row>
    <row r="42" spans="1:2" x14ac:dyDescent="0.25">
      <c r="A42" s="4" t="s">
        <v>39</v>
      </c>
      <c r="B42" s="2">
        <v>87.22</v>
      </c>
    </row>
    <row r="43" spans="1:2" x14ac:dyDescent="0.25">
      <c r="A43" s="4" t="s">
        <v>101</v>
      </c>
      <c r="B43" s="2">
        <v>87.22</v>
      </c>
    </row>
    <row r="44" spans="1:2" x14ac:dyDescent="0.25">
      <c r="A44" s="4" t="s">
        <v>40</v>
      </c>
      <c r="B44" s="2">
        <v>55.27</v>
      </c>
    </row>
    <row r="45" spans="1:2" x14ac:dyDescent="0.25">
      <c r="A45" s="4" t="s">
        <v>41</v>
      </c>
      <c r="B45" s="2">
        <v>55.27</v>
      </c>
    </row>
    <row r="46" spans="1:2" x14ac:dyDescent="0.25">
      <c r="A46" s="4" t="s">
        <v>42</v>
      </c>
      <c r="B46" s="2">
        <v>82.08</v>
      </c>
    </row>
    <row r="47" spans="1:2" x14ac:dyDescent="0.25">
      <c r="A47" s="4" t="s">
        <v>102</v>
      </c>
      <c r="B47" s="2">
        <v>82.08</v>
      </c>
    </row>
    <row r="48" spans="1:2" x14ac:dyDescent="0.25">
      <c r="A48" s="4" t="s">
        <v>43</v>
      </c>
      <c r="B48" s="2">
        <v>62.03</v>
      </c>
    </row>
    <row r="49" spans="1:2" x14ac:dyDescent="0.25">
      <c r="A49" s="4" t="s">
        <v>44</v>
      </c>
      <c r="B49" s="2">
        <v>79.08</v>
      </c>
    </row>
    <row r="50" spans="1:2" x14ac:dyDescent="0.25">
      <c r="A50" s="4" t="s">
        <v>103</v>
      </c>
      <c r="B50" s="2">
        <v>79.08</v>
      </c>
    </row>
    <row r="51" spans="1:2" x14ac:dyDescent="0.25">
      <c r="A51" s="4" t="s">
        <v>45</v>
      </c>
      <c r="B51" s="2">
        <v>60.26</v>
      </c>
    </row>
    <row r="52" spans="1:2" x14ac:dyDescent="0.25">
      <c r="A52" s="4" t="s">
        <v>46</v>
      </c>
      <c r="B52" s="2">
        <v>55.27</v>
      </c>
    </row>
    <row r="53" spans="1:2" x14ac:dyDescent="0.25">
      <c r="A53" s="4" t="s">
        <v>47</v>
      </c>
      <c r="B53" s="2">
        <v>55.27</v>
      </c>
    </row>
    <row r="54" spans="1:2" x14ac:dyDescent="0.25">
      <c r="A54" s="4" t="s">
        <v>48</v>
      </c>
      <c r="B54" s="2">
        <v>55.27</v>
      </c>
    </row>
    <row r="55" spans="1:2" x14ac:dyDescent="0.25">
      <c r="A55" s="4" t="s">
        <v>49</v>
      </c>
      <c r="B55" s="2">
        <v>55.27</v>
      </c>
    </row>
    <row r="56" spans="1:2" x14ac:dyDescent="0.25">
      <c r="A56" s="4" t="s">
        <v>50</v>
      </c>
      <c r="B56" s="2">
        <v>55.39</v>
      </c>
    </row>
    <row r="57" spans="1:2" x14ac:dyDescent="0.25">
      <c r="A57" s="4" t="s">
        <v>104</v>
      </c>
      <c r="B57" s="2">
        <v>56.07</v>
      </c>
    </row>
    <row r="58" spans="1:2" x14ac:dyDescent="0.25">
      <c r="A58" s="4" t="s">
        <v>51</v>
      </c>
      <c r="B58" s="2">
        <v>55.27</v>
      </c>
    </row>
    <row r="59" spans="1:2" x14ac:dyDescent="0.25">
      <c r="A59" s="5" t="s">
        <v>52</v>
      </c>
      <c r="B59" s="2">
        <v>55.27</v>
      </c>
    </row>
    <row r="60" spans="1:2" x14ac:dyDescent="0.25">
      <c r="A60" s="4" t="s">
        <v>53</v>
      </c>
      <c r="B60" s="2">
        <v>55.27</v>
      </c>
    </row>
    <row r="61" spans="1:2" x14ac:dyDescent="0.25">
      <c r="A61" s="4" t="s">
        <v>54</v>
      </c>
      <c r="B61" s="2">
        <v>55.27</v>
      </c>
    </row>
    <row r="62" spans="1:2" x14ac:dyDescent="0.25">
      <c r="A62" s="4" t="s">
        <v>55</v>
      </c>
      <c r="B62" s="2">
        <v>55.27</v>
      </c>
    </row>
    <row r="63" spans="1:2" x14ac:dyDescent="0.25">
      <c r="A63" s="4" t="s">
        <v>56</v>
      </c>
      <c r="B63" s="2">
        <v>55.27</v>
      </c>
    </row>
    <row r="64" spans="1:2" x14ac:dyDescent="0.25">
      <c r="A64" s="4" t="s">
        <v>57</v>
      </c>
      <c r="B64" s="2">
        <v>55.27</v>
      </c>
    </row>
    <row r="65" spans="1:2" x14ac:dyDescent="0.25">
      <c r="A65" s="4" t="s">
        <v>58</v>
      </c>
      <c r="B65" s="2">
        <v>60.75</v>
      </c>
    </row>
    <row r="66" spans="1:2" x14ac:dyDescent="0.25">
      <c r="A66" s="4" t="s">
        <v>59</v>
      </c>
      <c r="B66" s="2">
        <v>55.27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1F39D-2028-425E-AC9F-BEC4BA658F73}">
  <dimension ref="A1:F19"/>
  <sheetViews>
    <sheetView tabSelected="1" zoomScaleNormal="100" workbookViewId="0"/>
  </sheetViews>
  <sheetFormatPr defaultColWidth="9.140625" defaultRowHeight="14.25" x14ac:dyDescent="0.2"/>
  <cols>
    <col min="1" max="1" width="41.28515625" style="7" customWidth="1"/>
    <col min="2" max="2" width="18.85546875" style="13" customWidth="1"/>
    <col min="3" max="3" width="9.140625" style="7"/>
    <col min="4" max="4" width="9.85546875" style="7" bestFit="1" customWidth="1"/>
    <col min="5" max="5" width="9.140625" style="7"/>
    <col min="6" max="6" width="17.140625" style="7" customWidth="1"/>
    <col min="7" max="16384" width="9.140625" style="7"/>
  </cols>
  <sheetData>
    <row r="1" spans="1:6" s="28" customFormat="1" ht="24.95" customHeight="1" x14ac:dyDescent="0.25">
      <c r="A1" s="26" t="s">
        <v>60</v>
      </c>
      <c r="B1" s="27"/>
      <c r="C1" s="27"/>
    </row>
    <row r="2" spans="1:6" s="28" customFormat="1" ht="20.25" x14ac:dyDescent="0.25">
      <c r="A2" s="47" t="s">
        <v>94</v>
      </c>
      <c r="B2" s="27"/>
      <c r="C2" s="27"/>
    </row>
    <row r="3" spans="1:6" s="50" customFormat="1" ht="20.25" customHeight="1" x14ac:dyDescent="0.2">
      <c r="A3" s="48" t="s">
        <v>108</v>
      </c>
      <c r="B3" s="49"/>
      <c r="C3" s="49"/>
      <c r="D3" s="49"/>
      <c r="E3" s="49"/>
      <c r="F3" s="49"/>
    </row>
    <row r="4" spans="1:6" s="19" customFormat="1" ht="15" customHeight="1" x14ac:dyDescent="0.2">
      <c r="A4" s="9" t="s">
        <v>74</v>
      </c>
      <c r="B4" s="24"/>
      <c r="C4" s="24"/>
      <c r="D4" s="24"/>
      <c r="E4" s="24"/>
      <c r="F4" s="24"/>
    </row>
    <row r="5" spans="1:6" s="19" customFormat="1" ht="15" customHeight="1" x14ac:dyDescent="0.2">
      <c r="A5" s="9" t="s">
        <v>75</v>
      </c>
      <c r="B5" s="24"/>
      <c r="C5" s="24"/>
      <c r="D5" s="24"/>
      <c r="E5" s="24"/>
      <c r="F5" s="24"/>
    </row>
    <row r="6" spans="1:6" s="19" customFormat="1" ht="15" customHeight="1" x14ac:dyDescent="0.2">
      <c r="A6" s="9" t="s">
        <v>105</v>
      </c>
      <c r="B6" s="24"/>
      <c r="C6" s="24"/>
      <c r="D6" s="24"/>
      <c r="E6" s="24"/>
      <c r="F6" s="24"/>
    </row>
    <row r="7" spans="1:6" s="19" customFormat="1" ht="15" customHeight="1" x14ac:dyDescent="0.2">
      <c r="A7" s="9" t="s">
        <v>107</v>
      </c>
      <c r="B7" s="24"/>
      <c r="C7" s="24"/>
      <c r="D7" s="24"/>
      <c r="E7" s="24"/>
      <c r="F7" s="24"/>
    </row>
    <row r="8" spans="1:6" s="19" customFormat="1" ht="15" customHeight="1" x14ac:dyDescent="0.2">
      <c r="A8" s="31" t="s">
        <v>106</v>
      </c>
      <c r="B8" s="24"/>
      <c r="C8" s="24"/>
      <c r="D8" s="24"/>
      <c r="E8" s="24"/>
      <c r="F8" s="24"/>
    </row>
    <row r="9" spans="1:6" s="19" customFormat="1" ht="15" x14ac:dyDescent="0.2">
      <c r="A9" s="31" t="s">
        <v>76</v>
      </c>
      <c r="B9" s="24"/>
      <c r="C9" s="24"/>
      <c r="D9" s="24"/>
      <c r="E9" s="24"/>
      <c r="F9" s="24"/>
    </row>
    <row r="10" spans="1:6" s="19" customFormat="1" ht="21.75" customHeight="1" x14ac:dyDescent="0.2">
      <c r="A10" s="32" t="s">
        <v>77</v>
      </c>
      <c r="B10" s="24"/>
      <c r="C10" s="24"/>
      <c r="D10" s="24"/>
      <c r="E10" s="24"/>
      <c r="F10" s="24"/>
    </row>
    <row r="11" spans="1:6" s="19" customFormat="1" ht="15" customHeight="1" x14ac:dyDescent="0.2">
      <c r="A11" s="31" t="s">
        <v>80</v>
      </c>
      <c r="B11" s="24"/>
      <c r="C11" s="24"/>
      <c r="D11" s="24"/>
      <c r="E11" s="24"/>
      <c r="F11" s="24"/>
    </row>
    <row r="12" spans="1:6" s="19" customFormat="1" ht="15" customHeight="1" x14ac:dyDescent="0.2">
      <c r="A12" s="31" t="s">
        <v>78</v>
      </c>
      <c r="B12" s="24"/>
      <c r="C12" s="24"/>
      <c r="D12" s="24"/>
      <c r="E12" s="24"/>
      <c r="F12" s="24"/>
    </row>
    <row r="13" spans="1:6" s="19" customFormat="1" ht="15" customHeight="1" x14ac:dyDescent="0.2">
      <c r="A13" s="31" t="s">
        <v>81</v>
      </c>
      <c r="B13" s="24"/>
      <c r="C13" s="24"/>
      <c r="D13" s="24"/>
      <c r="E13" s="24"/>
      <c r="F13" s="24"/>
    </row>
    <row r="14" spans="1:6" ht="15" customHeight="1" x14ac:dyDescent="0.2">
      <c r="A14" s="31" t="s">
        <v>79</v>
      </c>
    </row>
    <row r="15" spans="1:6" ht="30" customHeight="1" x14ac:dyDescent="0.25">
      <c r="A15" s="10" t="s">
        <v>89</v>
      </c>
      <c r="B15" s="19"/>
      <c r="C15" s="19"/>
    </row>
    <row r="16" spans="1:6" ht="30" customHeight="1" x14ac:dyDescent="0.2">
      <c r="A16" s="19" t="s">
        <v>73</v>
      </c>
      <c r="B16" s="22"/>
      <c r="F16" s="14"/>
    </row>
    <row r="17" spans="1:5" ht="15.75" x14ac:dyDescent="0.25">
      <c r="A17" s="21" t="s">
        <v>63</v>
      </c>
    </row>
    <row r="18" spans="1:5" ht="15" x14ac:dyDescent="0.2">
      <c r="A18" s="11" t="s">
        <v>64</v>
      </c>
      <c r="B18" s="43" t="s">
        <v>69</v>
      </c>
    </row>
    <row r="19" spans="1:5" x14ac:dyDescent="0.2">
      <c r="E19" s="8"/>
    </row>
  </sheetData>
  <sheetProtection algorithmName="SHA-512" hashValue="jXSXet9DskCXZnN+Axb+pqSSVHJxLhm4EFN2lMPjT43muo/eyKQVEkkrDRPmDBJufAWuzfJVDbrDPik34ObxoA==" saltValue="NVyBQk7Mc3x7NstGl9lldg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B0D6B-D98C-4004-BBA9-77E3F5790528}">
  <dimension ref="A1:F11"/>
  <sheetViews>
    <sheetView zoomScaleNormal="100" workbookViewId="0"/>
  </sheetViews>
  <sheetFormatPr defaultColWidth="9.140625" defaultRowHeight="14.25" x14ac:dyDescent="0.2"/>
  <cols>
    <col min="1" max="1" width="57.42578125" style="7" customWidth="1"/>
    <col min="2" max="2" width="18.85546875" style="13" customWidth="1"/>
    <col min="3" max="3" width="9.140625" style="7"/>
    <col min="4" max="4" width="9.85546875" style="7" bestFit="1" customWidth="1"/>
    <col min="5" max="5" width="9.140625" style="7"/>
    <col min="6" max="6" width="17.140625" style="7" customWidth="1"/>
    <col min="7" max="16384" width="9.140625" style="7"/>
  </cols>
  <sheetData>
    <row r="1" spans="1:6" ht="20.25" x14ac:dyDescent="0.3">
      <c r="A1" s="20" t="s">
        <v>60</v>
      </c>
      <c r="B1" s="20"/>
      <c r="C1" s="20"/>
    </row>
    <row r="2" spans="1:6" ht="15.75" x14ac:dyDescent="0.25">
      <c r="A2" s="10" t="s">
        <v>90</v>
      </c>
    </row>
    <row r="3" spans="1:6" s="9" customFormat="1" ht="30" customHeight="1" x14ac:dyDescent="0.2">
      <c r="A3" s="25" t="s">
        <v>95</v>
      </c>
      <c r="B3" s="25"/>
      <c r="C3" s="25"/>
      <c r="D3" s="25"/>
      <c r="E3" s="25"/>
      <c r="F3" s="25"/>
    </row>
    <row r="4" spans="1:6" s="9" customFormat="1" ht="30" customHeight="1" x14ac:dyDescent="0.2">
      <c r="A4" s="19" t="s">
        <v>61</v>
      </c>
      <c r="B4" s="19"/>
      <c r="C4" s="19"/>
    </row>
    <row r="5" spans="1:6" s="19" customFormat="1" ht="30" customHeight="1" x14ac:dyDescent="0.2">
      <c r="A5" s="19" t="s">
        <v>96</v>
      </c>
    </row>
    <row r="6" spans="1:6" ht="30" customHeight="1" x14ac:dyDescent="0.25">
      <c r="A6" s="23" t="s">
        <v>70</v>
      </c>
      <c r="B6" s="23"/>
    </row>
    <row r="7" spans="1:6" ht="15" x14ac:dyDescent="0.2">
      <c r="A7" s="11" t="s">
        <v>65</v>
      </c>
      <c r="B7" s="41" t="s">
        <v>0</v>
      </c>
    </row>
    <row r="8" spans="1:6" ht="30" x14ac:dyDescent="0.2">
      <c r="A8" s="15" t="s">
        <v>82</v>
      </c>
      <c r="B8" s="42" t="s">
        <v>72</v>
      </c>
      <c r="D8" s="14"/>
    </row>
    <row r="9" spans="1:6" ht="15" x14ac:dyDescent="0.2">
      <c r="A9" s="11" t="s">
        <v>97</v>
      </c>
      <c r="B9" s="12" t="str">
        <f>_xlfn.IFNA(VLOOKUP(B7,'Service County Rates'!$A$2:$B$66,2,FALSE),"-")</f>
        <v>-</v>
      </c>
      <c r="E9" s="14"/>
    </row>
    <row r="10" spans="1:6" s="18" customFormat="1" ht="15" x14ac:dyDescent="0.2">
      <c r="A10" s="15" t="s">
        <v>68</v>
      </c>
      <c r="B10" s="17" t="str">
        <f>IFERROR(ROUND(('cde Calculator - Section I'!B18*B8)/B9,0),"0")</f>
        <v>0</v>
      </c>
    </row>
    <row r="11" spans="1:6" x14ac:dyDescent="0.2">
      <c r="E11" s="8"/>
    </row>
  </sheetData>
  <sheetProtection algorithmName="SHA-512" hashValue="VrqkwmoL+0VAh0zRLHvMmLhx32mxXjfs+P3oyrYSeE9JjO4KerdgHZjmYR4aOYrRKwIWrH6+J3eUGOO57KawVA==" saltValue="2BIn91rF2lyGFd7iThQYPQ==" spinCount="100000" sheet="1" objects="1" scenario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6B38F032-58B2-4001-9283-1CD925A54565}">
          <x14:formula1>
            <xm:f>'Service County Rates'!$A$1:$A$66</xm:f>
          </x14:formula1>
          <xm:sqref>B7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8BA4-6F03-4285-9C41-3E1285B2F721}">
  <dimension ref="A1:F10"/>
  <sheetViews>
    <sheetView zoomScaleNormal="100" workbookViewId="0"/>
  </sheetViews>
  <sheetFormatPr defaultColWidth="9.140625" defaultRowHeight="14.25" x14ac:dyDescent="0.2"/>
  <cols>
    <col min="1" max="1" width="57.42578125" style="18" customWidth="1"/>
    <col min="2" max="2" width="18.85546875" style="35" customWidth="1"/>
    <col min="3" max="3" width="9.140625" style="18"/>
    <col min="4" max="4" width="9.85546875" style="18" bestFit="1" customWidth="1"/>
    <col min="5" max="5" width="9.140625" style="18"/>
    <col min="6" max="6" width="17.140625" style="18" customWidth="1"/>
    <col min="7" max="16384" width="9.140625" style="18"/>
  </cols>
  <sheetData>
    <row r="1" spans="1:6" ht="20.25" x14ac:dyDescent="0.3">
      <c r="A1" s="33" t="s">
        <v>60</v>
      </c>
      <c r="B1" s="33"/>
      <c r="C1" s="33"/>
    </row>
    <row r="2" spans="1:6" ht="15.75" x14ac:dyDescent="0.25">
      <c r="A2" s="34" t="s">
        <v>91</v>
      </c>
    </row>
    <row r="3" spans="1:6" s="16" customFormat="1" ht="30" customHeight="1" x14ac:dyDescent="0.2">
      <c r="A3" s="25" t="s">
        <v>95</v>
      </c>
      <c r="B3" s="25"/>
      <c r="C3" s="25"/>
      <c r="D3" s="25"/>
      <c r="E3" s="25"/>
      <c r="F3" s="25"/>
    </row>
    <row r="4" spans="1:6" s="16" customFormat="1" ht="30" customHeight="1" x14ac:dyDescent="0.2">
      <c r="A4" s="25" t="s">
        <v>61</v>
      </c>
      <c r="B4" s="25"/>
      <c r="C4" s="25"/>
    </row>
    <row r="5" spans="1:6" s="25" customFormat="1" ht="30" customHeight="1" x14ac:dyDescent="0.2">
      <c r="A5" s="25" t="s">
        <v>96</v>
      </c>
    </row>
    <row r="6" spans="1:6" ht="30" customHeight="1" x14ac:dyDescent="0.25">
      <c r="A6" s="36" t="s">
        <v>83</v>
      </c>
      <c r="B6" s="36"/>
    </row>
    <row r="7" spans="1:6" ht="15" x14ac:dyDescent="0.2">
      <c r="A7" s="15" t="s">
        <v>65</v>
      </c>
      <c r="B7" s="44" t="s">
        <v>0</v>
      </c>
    </row>
    <row r="8" spans="1:6" ht="15" x14ac:dyDescent="0.2">
      <c r="A8" s="15" t="s">
        <v>84</v>
      </c>
      <c r="B8" s="45">
        <v>0</v>
      </c>
      <c r="D8" s="37"/>
    </row>
    <row r="9" spans="1:6" ht="15" x14ac:dyDescent="0.2">
      <c r="A9" s="15" t="s">
        <v>97</v>
      </c>
      <c r="B9" s="38" t="str">
        <f>_xlfn.IFNA(VLOOKUP(B7,'Service County Rates'!$A$2:$B$66,2,FALSE),"-")</f>
        <v>-</v>
      </c>
      <c r="E9" s="37"/>
    </row>
    <row r="10" spans="1:6" ht="15" x14ac:dyDescent="0.2">
      <c r="A10" s="15" t="s">
        <v>68</v>
      </c>
      <c r="B10" s="17" t="str">
        <f>IFERROR(ROUND(('cde Calculator - Section I'!B18*B8)/B9,0),"0")</f>
        <v>0</v>
      </c>
    </row>
  </sheetData>
  <sheetProtection algorithmName="SHA-512" hashValue="sJInNOu0SxX52sZ43t0mHvCwSP4C7IVWZ83jTj0U9g19EDaqPSo0tBls3tTOm5aQT8P1aqPNJ4pYJE36yIxqkA==" saltValue="2ZewJ/hxRAtbzS7XHtDfQw==" spinCount="100000" sheet="1" objects="1" scenario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9BAF9DD1-D0F3-42C4-A7E4-B809FC378B29}">
          <x14:formula1>
            <xm:f>'Service County Rates'!$A$1:$A$66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220A8-42C7-4E02-891F-EEC4589D0F79}">
  <dimension ref="A1:F10"/>
  <sheetViews>
    <sheetView zoomScaleNormal="100" workbookViewId="0"/>
  </sheetViews>
  <sheetFormatPr defaultColWidth="9.140625" defaultRowHeight="14.25" x14ac:dyDescent="0.2"/>
  <cols>
    <col min="1" max="1" width="57.42578125" style="18" customWidth="1"/>
    <col min="2" max="2" width="18.85546875" style="35" customWidth="1"/>
    <col min="3" max="3" width="9.140625" style="18"/>
    <col min="4" max="4" width="9.85546875" style="18" bestFit="1" customWidth="1"/>
    <col min="5" max="5" width="9.140625" style="18"/>
    <col min="6" max="6" width="17.140625" style="18" customWidth="1"/>
    <col min="7" max="16384" width="9.140625" style="18"/>
  </cols>
  <sheetData>
    <row r="1" spans="1:6" ht="20.25" x14ac:dyDescent="0.3">
      <c r="A1" s="33" t="s">
        <v>60</v>
      </c>
      <c r="B1" s="33"/>
      <c r="C1" s="33"/>
    </row>
    <row r="2" spans="1:6" ht="15.75" x14ac:dyDescent="0.25">
      <c r="A2" s="34" t="s">
        <v>92</v>
      </c>
    </row>
    <row r="3" spans="1:6" s="16" customFormat="1" ht="30" customHeight="1" x14ac:dyDescent="0.2">
      <c r="A3" s="25" t="s">
        <v>95</v>
      </c>
      <c r="B3" s="25"/>
      <c r="C3" s="25"/>
      <c r="D3" s="25"/>
      <c r="E3" s="25"/>
      <c r="F3" s="25"/>
    </row>
    <row r="4" spans="1:6" s="16" customFormat="1" ht="30" customHeight="1" x14ac:dyDescent="0.2">
      <c r="A4" s="25" t="s">
        <v>61</v>
      </c>
      <c r="B4" s="25"/>
      <c r="C4" s="25"/>
    </row>
    <row r="5" spans="1:6" s="25" customFormat="1" ht="30" customHeight="1" x14ac:dyDescent="0.2">
      <c r="A5" s="25" t="s">
        <v>96</v>
      </c>
    </row>
    <row r="6" spans="1:6" ht="30" customHeight="1" x14ac:dyDescent="0.25">
      <c r="A6" s="36" t="s">
        <v>85</v>
      </c>
      <c r="B6" s="36"/>
    </row>
    <row r="7" spans="1:6" ht="15" x14ac:dyDescent="0.2">
      <c r="A7" s="15" t="s">
        <v>65</v>
      </c>
      <c r="B7" s="44" t="s">
        <v>0</v>
      </c>
    </row>
    <row r="8" spans="1:6" ht="15" x14ac:dyDescent="0.2">
      <c r="A8" s="15" t="s">
        <v>82</v>
      </c>
      <c r="B8" s="45">
        <v>0</v>
      </c>
      <c r="D8" s="37"/>
    </row>
    <row r="9" spans="1:6" ht="15" x14ac:dyDescent="0.2">
      <c r="A9" s="15" t="s">
        <v>97</v>
      </c>
      <c r="B9" s="38" t="str">
        <f>_xlfn.IFNA(VLOOKUP(B7,'Service County Rates'!$A$2:$B$66,2,FALSE),"-")</f>
        <v>-</v>
      </c>
      <c r="E9" s="37"/>
    </row>
    <row r="10" spans="1:6" ht="15" x14ac:dyDescent="0.2">
      <c r="A10" s="15" t="s">
        <v>68</v>
      </c>
      <c r="B10" s="17" t="str">
        <f>IFERROR(ROUND(('cde Calculator - Section I'!B18*B8)/B9,0),"0")</f>
        <v>0</v>
      </c>
    </row>
  </sheetData>
  <sheetProtection algorithmName="SHA-512" hashValue="7Jq0gcIrU907Utl+tFWwUh6ItF/pCqApQ7mVfoV9WR/++ty2KgtG9T4Es3gBzXcWnTLKOmGWJF/IDUOqAoPj6A==" saltValue="sOabcOLmCVMsa+Oqq0dwkQ==" spinCount="100000" sheet="1" objects="1" scenario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9D467AE9-9BF8-45CA-B552-FEE1610A14A7}">
          <x14:formula1>
            <xm:f>'Service County Rates'!$A$1:$A$66</xm:f>
          </x14:formula1>
          <xm:sqref>B7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FAE89-4CA6-4A64-9E67-4714A569A370}">
  <dimension ref="A1:F11"/>
  <sheetViews>
    <sheetView zoomScaleNormal="100" workbookViewId="0"/>
  </sheetViews>
  <sheetFormatPr defaultColWidth="9.140625" defaultRowHeight="14.25" x14ac:dyDescent="0.2"/>
  <cols>
    <col min="1" max="1" width="57.42578125" style="18" customWidth="1"/>
    <col min="2" max="2" width="18.85546875" style="35" customWidth="1"/>
    <col min="3" max="3" width="9.140625" style="18"/>
    <col min="4" max="4" width="9.85546875" style="18" bestFit="1" customWidth="1"/>
    <col min="5" max="5" width="9.140625" style="18"/>
    <col min="6" max="6" width="17.140625" style="18" customWidth="1"/>
    <col min="7" max="16384" width="9.140625" style="18"/>
  </cols>
  <sheetData>
    <row r="1" spans="1:6" ht="20.25" x14ac:dyDescent="0.3">
      <c r="A1" s="33" t="s">
        <v>60</v>
      </c>
      <c r="B1" s="33"/>
      <c r="C1" s="33"/>
    </row>
    <row r="2" spans="1:6" ht="15.75" x14ac:dyDescent="0.25">
      <c r="A2" s="34" t="s">
        <v>93</v>
      </c>
    </row>
    <row r="3" spans="1:6" s="16" customFormat="1" ht="30" customHeight="1" x14ac:dyDescent="0.2">
      <c r="A3" s="25" t="s">
        <v>95</v>
      </c>
      <c r="B3" s="25"/>
      <c r="C3" s="25"/>
      <c r="D3" s="25"/>
      <c r="E3" s="25"/>
      <c r="F3" s="25"/>
    </row>
    <row r="4" spans="1:6" s="16" customFormat="1" ht="30" customHeight="1" x14ac:dyDescent="0.2">
      <c r="A4" s="25" t="s">
        <v>61</v>
      </c>
      <c r="B4" s="25"/>
      <c r="C4" s="25"/>
    </row>
    <row r="5" spans="1:6" s="25" customFormat="1" ht="30" customHeight="1" x14ac:dyDescent="0.2">
      <c r="A5" s="25" t="s">
        <v>96</v>
      </c>
    </row>
    <row r="6" spans="1:6" ht="30" customHeight="1" x14ac:dyDescent="0.25">
      <c r="A6" s="36" t="s">
        <v>86</v>
      </c>
      <c r="B6" s="36"/>
    </row>
    <row r="7" spans="1:6" ht="15" x14ac:dyDescent="0.2">
      <c r="A7" s="15" t="s">
        <v>65</v>
      </c>
      <c r="B7" s="44" t="s">
        <v>0</v>
      </c>
    </row>
    <row r="8" spans="1:6" ht="15" x14ac:dyDescent="0.2">
      <c r="A8" s="15" t="s">
        <v>82</v>
      </c>
      <c r="B8" s="45">
        <v>0</v>
      </c>
      <c r="D8" s="37"/>
    </row>
    <row r="9" spans="1:6" ht="15" x14ac:dyDescent="0.2">
      <c r="A9" s="15" t="s">
        <v>97</v>
      </c>
      <c r="B9" s="38" t="str">
        <f>_xlfn.IFNA(VLOOKUP(B7,'Service County Rates'!$A$2:$B$66,2,FALSE),"-")</f>
        <v>-</v>
      </c>
      <c r="E9" s="37"/>
    </row>
    <row r="10" spans="1:6" ht="15" x14ac:dyDescent="0.2">
      <c r="A10" s="15" t="s">
        <v>68</v>
      </c>
      <c r="B10" s="17" t="str">
        <f>IFERROR(ROUND(('cde Calculator - Section I'!B18*B8)/B9,0),"0")</f>
        <v>0</v>
      </c>
    </row>
    <row r="11" spans="1:6" ht="15" x14ac:dyDescent="0.2">
      <c r="A11" s="16"/>
      <c r="B11" s="39"/>
    </row>
  </sheetData>
  <sheetProtection algorithmName="SHA-512" hashValue="B7njNARnUiP7Y9sqvLN/bSFhHDSHTksgFFOPCQ9Udu3h7OYRnRA1sMTq20+RazpVDLedTmQm5uAVfRRmVoXQ+g==" saltValue="hjqEd1ZP+3l0Vl0MQo6mLg==" spinCount="100000" sheet="1" objects="1" scenario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FAC0078A-D9D9-4495-9C58-CA05DA724E34}">
          <x14:formula1>
            <xm:f>'Service County Rates'!$A$1:$A$66</xm:f>
          </x14:formula1>
          <xm:sqref>B7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41A54-E3AF-4F17-A588-6939EE722A87}">
  <dimension ref="A1:H10"/>
  <sheetViews>
    <sheetView workbookViewId="0"/>
  </sheetViews>
  <sheetFormatPr defaultRowHeight="15" x14ac:dyDescent="0.25"/>
  <cols>
    <col min="1" max="1" width="28.7109375" style="29" customWidth="1"/>
    <col min="2" max="2" width="21.7109375" style="29" customWidth="1"/>
    <col min="3" max="16384" width="9.140625" style="29"/>
  </cols>
  <sheetData>
    <row r="1" spans="1:8" ht="20.25" x14ac:dyDescent="0.3">
      <c r="A1" s="33" t="s">
        <v>66</v>
      </c>
      <c r="B1" s="33"/>
      <c r="C1" s="33"/>
      <c r="D1" s="33"/>
      <c r="E1" s="33"/>
      <c r="F1" s="33"/>
      <c r="G1" s="33"/>
      <c r="H1" s="33"/>
    </row>
    <row r="3" spans="1:8" ht="15.75" x14ac:dyDescent="0.25">
      <c r="A3" s="34" t="s">
        <v>62</v>
      </c>
    </row>
    <row r="4" spans="1:8" ht="15.75" x14ac:dyDescent="0.25">
      <c r="A4" s="16" t="s">
        <v>88</v>
      </c>
    </row>
    <row r="5" spans="1:8" ht="15.75" x14ac:dyDescent="0.25">
      <c r="A5" s="16" t="s">
        <v>87</v>
      </c>
    </row>
    <row r="6" spans="1:8" s="18" customFormat="1" ht="24" customHeight="1" x14ac:dyDescent="0.25">
      <c r="A6" s="15" t="s">
        <v>62</v>
      </c>
      <c r="B6" s="30" t="e">
        <f>IF('Section II (A)'!B8+'Section II (B)'!B8+'Section II (C)'!B8+'Section II (D)'!B8=100%,"Ok",IF('Section II (A)'!B8+'Section II (B)'!B8+'Section II (C)'!B8+'Section II (D)'!B8&lt;100%,"under 100%","over 100%"))</f>
        <v>#VALUE!</v>
      </c>
    </row>
    <row r="8" spans="1:8" ht="15.75" x14ac:dyDescent="0.25">
      <c r="A8" s="46" t="s">
        <v>71</v>
      </c>
    </row>
    <row r="9" spans="1:8" ht="24" customHeight="1" x14ac:dyDescent="0.25">
      <c r="A9" s="15" t="s">
        <v>64</v>
      </c>
      <c r="B9" s="40" t="str">
        <f>'cde Calculator - Section I'!B18</f>
        <v>[enter MRA here]</v>
      </c>
    </row>
    <row r="10" spans="1:8" ht="24" customHeight="1" x14ac:dyDescent="0.25">
      <c r="A10" s="15" t="s">
        <v>67</v>
      </c>
      <c r="B10" s="40">
        <f>'Section II (A)'!B10+'Section II (B)'!B10+'Section II (C)'!B10+'Section II (D)'!B10</f>
        <v>0</v>
      </c>
    </row>
  </sheetData>
  <sheetProtection algorithmName="SHA-512" hashValue="FstBHjPnnc1T+ru1CFUP2Ud0ktqVBtq2QO5tSCjpd+z0UnD0OTpjiuqeSvWqPiN56IlhDcr0X4JUAxO+L1Tc7A==" saltValue="X084ejwOSZcfDPv4B8AJhQ==" spinCount="100000" sheet="1" objects="1" scenarios="1"/>
  <conditionalFormatting sqref="B6">
    <cfRule type="cellIs" dxfId="0" priority="1" operator="notEqual">
      <formula>"Ok"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Service County Rates</vt:lpstr>
      <vt:lpstr>cde Calculator - Section I</vt:lpstr>
      <vt:lpstr>Section II (A)</vt:lpstr>
      <vt:lpstr>Section II (B)</vt:lpstr>
      <vt:lpstr>Section II (C)</vt:lpstr>
      <vt:lpstr>Section II (D)</vt:lpstr>
      <vt:lpstr>Summary</vt:lpstr>
    </vt:vector>
  </TitlesOfParts>
  <Manager/>
  <Company>California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Days of Enrollment Calculator - Early Education (CA Dept of Education)</dc:title>
  <dc:subject>Child Days of Enrollment (cdes) Full-Time Equivalent Calculator for Early Education California Department of Education (CDE) contractors.</dc:subject>
  <dc:creator>Lucy Mosqueda</dc:creator>
  <cp:keywords/>
  <dc:description/>
  <cp:lastModifiedBy>CDE</cp:lastModifiedBy>
  <cp:revision/>
  <dcterms:created xsi:type="dcterms:W3CDTF">2022-04-19T14:45:17Z</dcterms:created>
  <dcterms:modified xsi:type="dcterms:W3CDTF">2023-04-18T21:20:44Z</dcterms:modified>
  <cp:category/>
  <cp:contentStatus/>
</cp:coreProperties>
</file>