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C086F5C5-6017-49D9-B389-4A6D2B8EF6A3}" xr6:coauthVersionLast="36" xr6:coauthVersionMax="45" xr10:uidLastSave="{00000000-0000-0000-0000-000000000000}"/>
  <bookViews>
    <workbookView xWindow="3120" yWindow="3120" windowWidth="21600" windowHeight="11390" xr2:uid="{A8737D1C-2C03-4F33-AF3C-6476450B55D3}"/>
  </bookViews>
  <sheets>
    <sheet name="18-19 Title I, Pt A 10th - LEA" sheetId="4" r:id="rId1"/>
    <sheet name="18-19 Title I, Pt A 10th - Cty" sheetId="6" r:id="rId2"/>
  </sheets>
  <definedNames>
    <definedName name="_xlnm._FilterDatabase" localSheetId="1" hidden="1">'18-19 Title I, Pt A 10th - Cty'!$A$5:$D$6</definedName>
    <definedName name="_xlnm._FilterDatabase" localSheetId="0" hidden="1">'18-19 Title I, Pt A 10th - LEA'!$A$1:$A$4</definedName>
    <definedName name="_xlnm.Print_Area" localSheetId="1">'18-19 Title I, Pt A 10th - Cty'!$A$1:$E$14</definedName>
    <definedName name="_xlnm.Print_Titles" localSheetId="1">'18-19 Title I, Pt A 10th - Cty'!$1:$5</definedName>
    <definedName name="_xlnm.Print_Titles" localSheetId="0">'18-19 Title I, Pt A 10th - LEA'!$1:$6</definedName>
  </definedNames>
  <calcPr calcId="191028"/>
</workbook>
</file>

<file path=xl/calcChain.xml><?xml version="1.0" encoding="utf-8"?>
<calcChain xmlns="http://schemas.openxmlformats.org/spreadsheetml/2006/main">
  <c r="K15" i="4" l="1"/>
  <c r="L15" i="4"/>
  <c r="D11" i="6"/>
  <c r="I11" i="4" l="1"/>
  <c r="I10" i="4"/>
  <c r="E7" i="4"/>
  <c r="E8" i="4"/>
  <c r="E9" i="4"/>
  <c r="E10" i="4"/>
  <c r="E11" i="4"/>
  <c r="E12" i="4"/>
  <c r="E13" i="4"/>
  <c r="E14" i="4"/>
  <c r="F7" i="4"/>
  <c r="F8" i="4"/>
  <c r="F9" i="4"/>
  <c r="F10" i="4"/>
  <c r="F11" i="4"/>
  <c r="F12" i="4"/>
  <c r="F13" i="4"/>
  <c r="F14" i="4"/>
  <c r="G7" i="4"/>
  <c r="G8" i="4"/>
  <c r="G9" i="4"/>
  <c r="G10" i="4"/>
  <c r="G11" i="4"/>
  <c r="G12" i="4"/>
  <c r="G13" i="4"/>
  <c r="G14" i="4"/>
  <c r="I7" i="4"/>
  <c r="I12" i="4" l="1"/>
  <c r="I8" i="4" l="1"/>
  <c r="I9" i="4"/>
  <c r="I13" i="4"/>
  <c r="I14" i="4"/>
</calcChain>
</file>

<file path=xl/sharedStrings.xml><?xml version="1.0" encoding="utf-8"?>
<sst xmlns="http://schemas.openxmlformats.org/spreadsheetml/2006/main" count="89" uniqueCount="64">
  <si>
    <t>Improving Basic Programs Operated by Local Educational Agencies</t>
  </si>
  <si>
    <t>Every Student Succeeds Act</t>
  </si>
  <si>
    <t>County
Name</t>
  </si>
  <si>
    <t>Full CDS Code</t>
  </si>
  <si>
    <t>County
Code</t>
  </si>
  <si>
    <t>District
Code</t>
  </si>
  <si>
    <t>School
Code</t>
  </si>
  <si>
    <t>Direct
Funded
Charter School
Number</t>
  </si>
  <si>
    <t>Service
Location</t>
  </si>
  <si>
    <t>Local Educational Agency</t>
  </si>
  <si>
    <t xml:space="preserve">
2018-19
FINAL
Allocation</t>
  </si>
  <si>
    <t>N/A</t>
  </si>
  <si>
    <t>Los Angeles</t>
  </si>
  <si>
    <t>San Mateo</t>
  </si>
  <si>
    <t>Siskiyou</t>
  </si>
  <si>
    <t>Statewide Total</t>
  </si>
  <si>
    <t>California Department of Education</t>
  </si>
  <si>
    <t>School Fiscal Services Division</t>
  </si>
  <si>
    <t xml:space="preserve">Improving Basic Programs Operated by Local Educational Agencies </t>
  </si>
  <si>
    <t>Fiscal Year 2018-19</t>
  </si>
  <si>
    <t>County
Treasurer</t>
  </si>
  <si>
    <t>Invoice Number</t>
  </si>
  <si>
    <t>County
Total</t>
  </si>
  <si>
    <t>19</t>
  </si>
  <si>
    <t xml:space="preserve">Los Angeles </t>
  </si>
  <si>
    <t>41</t>
  </si>
  <si>
    <t>47</t>
  </si>
  <si>
    <t>FI$Cal
Supplier
ID</t>
  </si>
  <si>
    <t>FI$Cal
Address
Sequence
ID</t>
  </si>
  <si>
    <t>0000044132</t>
  </si>
  <si>
    <t>0000011843</t>
  </si>
  <si>
    <t>0000011782</t>
  </si>
  <si>
    <t>19645841996305</t>
  </si>
  <si>
    <t>0285</t>
  </si>
  <si>
    <t>Gorman Learning Center</t>
  </si>
  <si>
    <t>41689990000000</t>
  </si>
  <si>
    <t>Ravenswood City Elementary</t>
  </si>
  <si>
    <t>Amador</t>
  </si>
  <si>
    <t>San Diego</t>
  </si>
  <si>
    <t>Amador County Office of Education</t>
  </si>
  <si>
    <t>Glendora Unified</t>
  </si>
  <si>
    <t>CATCH Prep Charter High, Inc.</t>
  </si>
  <si>
    <t>Coronado Unified</t>
  </si>
  <si>
    <t>Dehesa Elementary</t>
  </si>
  <si>
    <t>Willow Creek Elementary</t>
  </si>
  <si>
    <t>03100330000000</t>
  </si>
  <si>
    <t>03</t>
  </si>
  <si>
    <t>19647330101659</t>
  </si>
  <si>
    <t>0570</t>
  </si>
  <si>
    <t>19645760000000</t>
  </si>
  <si>
    <t>47704900000000</t>
  </si>
  <si>
    <t>37680310000000</t>
  </si>
  <si>
    <t>37680490000000</t>
  </si>
  <si>
    <t>10th
Apportionment</t>
  </si>
  <si>
    <t>0000011786</t>
  </si>
  <si>
    <t>0000007988</t>
  </si>
  <si>
    <t>Schedule of the Tenth Apportionment for Title I, Part A</t>
  </si>
  <si>
    <t>37</t>
  </si>
  <si>
    <t>County Summary of the Tenth Apportionment for Title I, Part A</t>
  </si>
  <si>
    <t>December 2020</t>
  </si>
  <si>
    <t>18-14329 11-20-2020</t>
  </si>
  <si>
    <t>Voucher Number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</si>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</sst>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theme="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9" fillId="0" borderId="0"/>
    <xf numFmtId="0" fontId="11" fillId="0" borderId="0"/>
    <xf numFmtId="0" fontId="7" fillId="0" borderId="0"/>
  </cellStyleXfs>
  <cellXfs count="54">
    <xf numFmtId="0" fontId="0" fillId="0" borderId="0" xfId="0"/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/>
    <xf numFmtId="6" fontId="0" fillId="0" borderId="0" xfId="0" applyNumberFormat="1"/>
    <xf numFmtId="0" fontId="4" fillId="0" borderId="0" xfId="0" applyNumberFormat="1" applyFont="1" applyBorder="1" applyAlignment="1">
      <alignment horizontal="center"/>
    </xf>
    <xf numFmtId="0" fontId="6" fillId="0" borderId="4" xfId="5" applyBorder="1"/>
    <xf numFmtId="0" fontId="6" fillId="0" borderId="4" xfId="5" applyBorder="1" applyAlignment="1"/>
    <xf numFmtId="6" fontId="6" fillId="0" borderId="4" xfId="5" applyNumberFormat="1" applyBorder="1"/>
    <xf numFmtId="17" fontId="0" fillId="0" borderId="0" xfId="0" quotePrefix="1" applyNumberFormat="1"/>
    <xf numFmtId="0" fontId="10" fillId="0" borderId="0" xfId="2" applyFont="1" applyFill="1" applyBorder="1" applyAlignment="1">
      <alignment horizontal="centerContinuous" vertical="center" wrapText="1"/>
    </xf>
    <xf numFmtId="0" fontId="10" fillId="0" borderId="0" xfId="2" applyFont="1" applyBorder="1" applyAlignment="1">
      <alignment horizontal="left"/>
    </xf>
    <xf numFmtId="0" fontId="11" fillId="0" borderId="0" xfId="29" applyFill="1" applyAlignment="1">
      <alignment horizontal="centerContinuous" vertical="center" wrapText="1"/>
    </xf>
    <xf numFmtId="0" fontId="11" fillId="0" borderId="0" xfId="29"/>
    <xf numFmtId="0" fontId="10" fillId="0" borderId="5" xfId="29" applyFont="1" applyBorder="1" applyAlignment="1">
      <alignment horizontal="center" wrapText="1"/>
    </xf>
    <xf numFmtId="164" fontId="10" fillId="0" borderId="5" xfId="29" applyNumberFormat="1" applyFont="1" applyBorder="1" applyAlignment="1">
      <alignment horizontal="center" wrapText="1"/>
    </xf>
    <xf numFmtId="49" fontId="7" fillId="0" borderId="0" xfId="29" applyNumberFormat="1" applyFont="1" applyAlignment="1">
      <alignment horizontal="center"/>
    </xf>
    <xf numFmtId="0" fontId="7" fillId="0" borderId="0" xfId="29" applyFont="1" applyBorder="1"/>
    <xf numFmtId="6" fontId="4" fillId="0" borderId="0" xfId="29" applyNumberFormat="1" applyFont="1"/>
    <xf numFmtId="0" fontId="7" fillId="0" borderId="0" xfId="29" applyFont="1"/>
    <xf numFmtId="49" fontId="7" fillId="0" borderId="0" xfId="29" applyNumberFormat="1" applyFont="1" applyAlignment="1"/>
    <xf numFmtId="49" fontId="0" fillId="0" borderId="0" xfId="29" quotePrefix="1" applyNumberFormat="1" applyFont="1" applyBorder="1" applyAlignment="1"/>
    <xf numFmtId="6" fontId="4" fillId="0" borderId="0" xfId="29" applyNumberFormat="1" applyFont="1" applyBorder="1"/>
    <xf numFmtId="49" fontId="0" fillId="0" borderId="0" xfId="29" applyNumberFormat="1" applyFont="1" applyAlignment="1">
      <alignment horizontal="center"/>
    </xf>
    <xf numFmtId="0" fontId="0" fillId="0" borderId="0" xfId="29" applyFont="1" applyBorder="1"/>
    <xf numFmtId="0" fontId="6" fillId="0" borderId="3" xfId="3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12" fillId="0" borderId="0" xfId="0" applyFont="1" applyAlignment="1"/>
    <xf numFmtId="0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/>
    <xf numFmtId="0" fontId="0" fillId="0" borderId="0" xfId="29" applyFont="1" applyFill="1"/>
    <xf numFmtId="0" fontId="4" fillId="0" borderId="0" xfId="29" applyFont="1"/>
    <xf numFmtId="0" fontId="6" fillId="0" borderId="0" xfId="0" applyFont="1"/>
    <xf numFmtId="49" fontId="7" fillId="0" borderId="0" xfId="29" applyNumberFormat="1" applyFont="1" applyBorder="1" applyAlignment="1">
      <alignment horizontal="center"/>
    </xf>
    <xf numFmtId="0" fontId="6" fillId="0" borderId="6" xfId="5" applyBorder="1" applyAlignment="1">
      <alignment horizontal="left"/>
    </xf>
    <xf numFmtId="0" fontId="6" fillId="0" borderId="6" xfId="5" applyBorder="1"/>
    <xf numFmtId="6" fontId="6" fillId="0" borderId="6" xfId="5" applyNumberFormat="1" applyBorder="1"/>
    <xf numFmtId="0" fontId="6" fillId="0" borderId="6" xfId="5" applyNumberFormat="1" applyFill="1" applyBorder="1" applyAlignment="1" applyProtection="1"/>
    <xf numFmtId="0" fontId="6" fillId="0" borderId="4" xfId="5" applyBorder="1" applyAlignment="1">
      <alignment horizontal="left"/>
    </xf>
    <xf numFmtId="0" fontId="6" fillId="0" borderId="4" xfId="5" applyBorder="1" applyAlignment="1">
      <alignment horizontal="center"/>
    </xf>
    <xf numFmtId="0" fontId="13" fillId="0" borderId="0" xfId="2" applyFont="1" applyBorder="1" applyAlignment="1">
      <alignment horizontal="left"/>
    </xf>
    <xf numFmtId="0" fontId="5" fillId="0" borderId="0" xfId="6" applyFont="1" applyAlignment="1">
      <alignment horizontal="left"/>
    </xf>
    <xf numFmtId="0" fontId="10" fillId="0" borderId="0" xfId="7" applyAlignment="1">
      <alignment horizontal="left"/>
    </xf>
    <xf numFmtId="0" fontId="0" fillId="0" borderId="0" xfId="0" applyFont="1"/>
    <xf numFmtId="0" fontId="13" fillId="0" borderId="0" xfId="2" applyFont="1" applyFill="1" applyBorder="1" applyAlignment="1">
      <alignment horizontal="left" vertical="center"/>
    </xf>
    <xf numFmtId="0" fontId="5" fillId="0" borderId="0" xfId="6" applyFont="1" applyFill="1" applyAlignment="1">
      <alignment horizontal="left" vertical="center"/>
    </xf>
    <xf numFmtId="0" fontId="10" fillId="0" borderId="0" xfId="7" applyFill="1" applyAlignment="1">
      <alignment horizontal="left" vertical="center"/>
    </xf>
  </cellXfs>
  <cellStyles count="31">
    <cellStyle name="20% - Accent1" xfId="10" builtinId="30" customBuiltin="1"/>
    <cellStyle name="20% - Accent2" xfId="13" builtinId="34" customBuiltin="1"/>
    <cellStyle name="20% - Accent3" xfId="16" builtinId="38" customBuiltin="1"/>
    <cellStyle name="20% - Accent4" xfId="19" builtinId="42" customBuiltin="1"/>
    <cellStyle name="20% - Accent5" xfId="22" builtinId="46" customBuiltin="1"/>
    <cellStyle name="20% - Accent6" xfId="25" builtinId="50" customBuiltin="1"/>
    <cellStyle name="40% - Accent1" xfId="11" builtinId="31" customBuiltin="1"/>
    <cellStyle name="40% - Accent2" xfId="14" builtinId="35" customBuiltin="1"/>
    <cellStyle name="40% - Accent3" xfId="17" builtinId="39" customBuiltin="1"/>
    <cellStyle name="40% - Accent4" xfId="20" builtinId="43" customBuiltin="1"/>
    <cellStyle name="40% - Accent5" xfId="23" builtinId="47" customBuiltin="1"/>
    <cellStyle name="40% - Accent6" xfId="26" builtinId="51" customBuiltin="1"/>
    <cellStyle name="60% - Accent1" xfId="12" builtinId="32" customBuiltin="1"/>
    <cellStyle name="60% - Accent2" xfId="15" builtinId="36" customBuiltin="1"/>
    <cellStyle name="60% - Accent3" xfId="18" builtinId="40" customBuiltin="1"/>
    <cellStyle name="60% - Accent4" xfId="21" builtinId="44" customBuiltin="1"/>
    <cellStyle name="60% - Accent5" xfId="24" builtinId="48" customBuiltin="1"/>
    <cellStyle name="60% - Accent6" xfId="27" builtinId="52" customBuiltin="1"/>
    <cellStyle name="Explanatory Text 2" xfId="1" xr:uid="{00000000-0005-0000-0000-00001B000000}"/>
    <cellStyle name="Heading 1" xfId="2" builtinId="16" customBuiltin="1"/>
    <cellStyle name="Heading 1 2" xfId="3" xr:uid="{00000000-0005-0000-0000-00001D000000}"/>
    <cellStyle name="Heading 1 3" xfId="4" xr:uid="{00000000-0005-0000-0000-00001E000000}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" xfId="28" xr:uid="{00000000-0005-0000-0000-000023000000}"/>
    <cellStyle name="Normal 3" xfId="29" xr:uid="{00000000-0005-0000-0000-000024000000}"/>
    <cellStyle name="Normal 4 2 2" xfId="30" xr:uid="{3AAF304F-99C9-44BB-8E05-F79F95BA04F9}"/>
    <cellStyle name="Total" xfId="5" builtinId="25" customBuiltin="1"/>
    <cellStyle name="Warning Text" xfId="9" builtinId="11" hidden="1"/>
  </cellStyles>
  <dxfs count="34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numFmt numFmtId="10" formatCode="&quot;$&quot;#,##0_);[Red]\(&quot;$&quot;#,##0\)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6:L15" totalsRowCount="1" headerRowDxfId="33" dataDxfId="31" headerRowBorderDxfId="32" tableBorderDxfId="30" totalsRowBorderDxfId="29" headerRowCellStyle="Normal" totalsRowCellStyle="Total">
  <tableColumns count="12">
    <tableColumn id="1" xr3:uid="{00000000-0010-0000-0000-000001000000}" name="County_x000a_Name" totalsRowLabel="Statewide Total" dataDxfId="28" totalsRowDxfId="27" totalsRowCellStyle="Total"/>
    <tableColumn id="9" xr3:uid="{5AFB88FC-4BD9-4F17-87C9-385D9369F20F}" name="FI$Cal_x000a_Supplier_x000a_ID" dataDxfId="26" totalsRowCellStyle="Total"/>
    <tableColumn id="7" xr3:uid="{2D8B999E-900B-4FD6-B4EA-C219C9761453}" name="FI$Cal_x000a_Address_x000a_Sequence_x000a_ID" dataDxfId="25" totalsRowCellStyle="Total"/>
    <tableColumn id="2" xr3:uid="{00000000-0010-0000-0000-000002000000}" name="Full CDS Code" dataDxfId="24" totalsRowDxfId="23" totalsRowCellStyle="Total"/>
    <tableColumn id="3" xr3:uid="{00000000-0010-0000-0000-000003000000}" name="County_x000a_Code" dataDxfId="22" totalsRowDxfId="21" totalsRowCellStyle="Total">
      <calculatedColumnFormula>MID($D7,1,2)</calculatedColumnFormula>
    </tableColumn>
    <tableColumn id="4" xr3:uid="{00000000-0010-0000-0000-000004000000}" name="District_x000a_Code" dataDxfId="20" totalsRowDxfId="19" totalsRowCellStyle="Total">
      <calculatedColumnFormula>MID($D7,3,5)</calculatedColumnFormula>
    </tableColumn>
    <tableColumn id="5" xr3:uid="{00000000-0010-0000-0000-000005000000}" name="School_x000a_Code" dataDxfId="18" totalsRowDxfId="17" totalsRowCellStyle="Total">
      <calculatedColumnFormula>MID($D7,8,7)</calculatedColumnFormula>
    </tableColumn>
    <tableColumn id="6" xr3:uid="{00000000-0010-0000-0000-000006000000}" name="Direct_x000a_Funded_x000a_Charter School_x000a_Number" dataDxfId="16" totalsRowDxfId="15" totalsRowCellStyle="Total"/>
    <tableColumn id="19" xr3:uid="{00000000-0010-0000-0000-000013000000}" name="Service_x000a_Location" dataDxfId="14" totalsRowDxfId="13" totalsRowCellStyle="Total">
      <calculatedColumnFormula>IF(H7="N/A",$F$6:$F$20,"C"&amp;$H$6:$H$20)</calculatedColumnFormula>
    </tableColumn>
    <tableColumn id="8" xr3:uid="{00000000-0010-0000-0000-000008000000}" name="Local Educational Agency" dataDxfId="12" totalsRowCellStyle="Total"/>
    <tableColumn id="15" xr3:uid="{00000000-0010-0000-0000-00000F000000}" name="_x000a_2018-19_x000a_FINAL_x000a_Allocation" totalsRowFunction="sum" dataDxfId="11" totalsRowCellStyle="Total"/>
    <tableColumn id="14" xr3:uid="{00000000-0010-0000-0000-00000E000000}" name="10th_x000a_Apportionment" totalsRowFunction="sum" dataDxfId="10" totalsRowDxfId="9" totalsRowCellStyle="Total">
      <calculatedColumnFormula>SUM(#REF!)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Title I, Part A for fiscal year 2018-19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3" displayName="Table3" ref="A5:E11" totalsRowCount="1" headerRowBorderDxfId="8" totalsRowBorderDxfId="7" totalsRowCellStyle="Total">
  <tableColumns count="5">
    <tableColumn id="1" xr3:uid="{00000000-0010-0000-0100-000001000000}" name="County_x000a_Code" totalsRowLabel="Statewide Total" dataDxfId="6" totalsRowDxfId="5" totalsRowCellStyle="Total"/>
    <tableColumn id="2" xr3:uid="{00000000-0010-0000-0100-000002000000}" name="County_x000a_Treasurer" dataDxfId="4" totalsRowCellStyle="Total"/>
    <tableColumn id="5" xr3:uid="{00000000-0010-0000-0100-000005000000}" name="Invoice Number" dataDxfId="3" totalsRowCellStyle="Total"/>
    <tableColumn id="3" xr3:uid="{00000000-0010-0000-0100-000003000000}" name="County_x000a_Total" totalsRowFunction="sum" dataDxfId="2" totalsRowDxfId="1" totalsRowCellStyle="Total"/>
    <tableColumn id="4" xr3:uid="{3E5D4C4A-C3A2-40AD-A70B-CA8FAD18185E}" name="Voucher Number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tabSelected="1" workbookViewId="0"/>
  </sheetViews>
  <sheetFormatPr defaultColWidth="8.84375" defaultRowHeight="15.5" x14ac:dyDescent="0.35"/>
  <cols>
    <col min="1" max="1" width="13.4609375" style="4" customWidth="1"/>
    <col min="2" max="2" width="13.07421875" style="4" customWidth="1"/>
    <col min="3" max="3" width="9.84375" style="4" customWidth="1"/>
    <col min="4" max="4" width="15.07421875" style="4" bestFit="1" customWidth="1"/>
    <col min="5" max="5" width="7.23046875" style="3" bestFit="1" customWidth="1"/>
    <col min="6" max="6" width="7" style="3" bestFit="1" customWidth="1"/>
    <col min="7" max="7" width="8" style="3" bestFit="1" customWidth="1"/>
    <col min="8" max="8" width="8.3828125" style="3" customWidth="1"/>
    <col min="9" max="9" width="9.15234375" style="3" customWidth="1"/>
    <col min="10" max="10" width="30" style="2" customWidth="1"/>
    <col min="11" max="12" width="14" style="2" customWidth="1"/>
    <col min="13" max="16384" width="8.84375" style="1"/>
  </cols>
  <sheetData>
    <row r="1" spans="1:12" ht="20" x14ac:dyDescent="0.4">
      <c r="A1" s="47" t="s">
        <v>56</v>
      </c>
      <c r="B1" s="15"/>
      <c r="C1" s="15"/>
      <c r="D1" s="14"/>
      <c r="E1" s="14"/>
      <c r="F1" s="14"/>
      <c r="G1" s="14"/>
      <c r="H1" s="14"/>
      <c r="I1" s="14"/>
      <c r="J1" s="14"/>
      <c r="K1" s="14"/>
      <c r="L1" s="14"/>
    </row>
    <row r="2" spans="1:12" ht="18" x14ac:dyDescent="0.4">
      <c r="A2" s="48" t="s">
        <v>0</v>
      </c>
      <c r="B2" s="15"/>
      <c r="C2" s="15"/>
      <c r="D2" s="14"/>
      <c r="E2" s="14"/>
      <c r="F2" s="14"/>
      <c r="G2" s="14"/>
      <c r="H2" s="14"/>
      <c r="I2" s="14"/>
      <c r="J2" s="14"/>
      <c r="K2" s="14"/>
      <c r="L2" s="14"/>
    </row>
    <row r="3" spans="1:12" x14ac:dyDescent="0.35">
      <c r="A3" s="49" t="s">
        <v>1</v>
      </c>
      <c r="B3" s="15"/>
      <c r="C3" s="15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35">
      <c r="A4" s="39" t="s">
        <v>62</v>
      </c>
      <c r="B4" s="15"/>
      <c r="C4" s="15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35">
      <c r="A5" s="50" t="s">
        <v>63</v>
      </c>
      <c r="B5" s="15"/>
      <c r="C5" s="15"/>
      <c r="D5" s="14"/>
      <c r="E5" s="14"/>
      <c r="F5" s="14"/>
      <c r="G5" s="14"/>
      <c r="H5" s="14"/>
      <c r="I5" s="14"/>
      <c r="J5" s="14"/>
      <c r="K5" s="14"/>
      <c r="L5" s="14"/>
    </row>
    <row r="6" spans="1:12" ht="87.75" customHeight="1" thickBot="1" x14ac:dyDescent="0.4">
      <c r="A6" s="5" t="s">
        <v>2</v>
      </c>
      <c r="B6" s="29" t="s">
        <v>27</v>
      </c>
      <c r="C6" s="29" t="s">
        <v>28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53</v>
      </c>
    </row>
    <row r="7" spans="1:12" x14ac:dyDescent="0.35">
      <c r="A7" t="s">
        <v>37</v>
      </c>
      <c r="B7" s="6" t="s">
        <v>54</v>
      </c>
      <c r="C7" s="6">
        <v>1</v>
      </c>
      <c r="D7" t="s">
        <v>45</v>
      </c>
      <c r="E7" s="6" t="str">
        <f t="shared" ref="E7:E14" si="0">MID($D7,1,2)</f>
        <v>03</v>
      </c>
      <c r="F7" s="6" t="str">
        <f t="shared" ref="F7:F14" si="1">MID($D7,3,5)</f>
        <v>10033</v>
      </c>
      <c r="G7" s="6" t="str">
        <f t="shared" ref="G7:G14" si="2">MID($D7,8,7)</f>
        <v>0000000</v>
      </c>
      <c r="H7" s="6" t="s">
        <v>11</v>
      </c>
      <c r="I7" s="9" t="str">
        <f t="shared" ref="I7:I14" si="3">IF(H7="N/A",$F$6:$F$14,"C"&amp;$H$6:$H$14)</f>
        <v>10033</v>
      </c>
      <c r="J7" t="s">
        <v>39</v>
      </c>
      <c r="K7" s="8">
        <v>25702</v>
      </c>
      <c r="L7" s="8">
        <v>487</v>
      </c>
    </row>
    <row r="8" spans="1:12" x14ac:dyDescent="0.35">
      <c r="A8" t="s">
        <v>12</v>
      </c>
      <c r="B8" s="30" t="s">
        <v>29</v>
      </c>
      <c r="C8" s="30">
        <v>1</v>
      </c>
      <c r="D8" t="s">
        <v>49</v>
      </c>
      <c r="E8" s="6" t="str">
        <f t="shared" si="0"/>
        <v>19</v>
      </c>
      <c r="F8" s="6" t="str">
        <f t="shared" si="1"/>
        <v>64576</v>
      </c>
      <c r="G8" s="6" t="str">
        <f t="shared" si="2"/>
        <v>0000000</v>
      </c>
      <c r="H8" s="6" t="s">
        <v>11</v>
      </c>
      <c r="I8" s="9" t="str">
        <f t="shared" si="3"/>
        <v>64576</v>
      </c>
      <c r="J8" t="s">
        <v>40</v>
      </c>
      <c r="K8" s="8">
        <v>633200</v>
      </c>
      <c r="L8" s="8">
        <v>57967</v>
      </c>
    </row>
    <row r="9" spans="1:12" x14ac:dyDescent="0.35">
      <c r="A9" t="s">
        <v>12</v>
      </c>
      <c r="B9" s="30" t="s">
        <v>29</v>
      </c>
      <c r="C9" s="30">
        <v>1</v>
      </c>
      <c r="D9" t="s">
        <v>32</v>
      </c>
      <c r="E9" s="6" t="str">
        <f t="shared" si="0"/>
        <v>19</v>
      </c>
      <c r="F9" s="6" t="str">
        <f t="shared" si="1"/>
        <v>64584</v>
      </c>
      <c r="G9" s="6" t="str">
        <f t="shared" si="2"/>
        <v>1996305</v>
      </c>
      <c r="H9" s="6" t="s">
        <v>33</v>
      </c>
      <c r="I9" s="9" t="str">
        <f t="shared" si="3"/>
        <v>C0285</v>
      </c>
      <c r="J9" t="s">
        <v>34</v>
      </c>
      <c r="K9" s="8">
        <v>356894</v>
      </c>
      <c r="L9" s="8">
        <v>76563</v>
      </c>
    </row>
    <row r="10" spans="1:12" x14ac:dyDescent="0.35">
      <c r="A10" t="s">
        <v>12</v>
      </c>
      <c r="B10" s="30" t="s">
        <v>29</v>
      </c>
      <c r="C10" s="30">
        <v>1</v>
      </c>
      <c r="D10" s="7" t="s">
        <v>47</v>
      </c>
      <c r="E10" s="6" t="str">
        <f t="shared" si="0"/>
        <v>19</v>
      </c>
      <c r="F10" s="6" t="str">
        <f t="shared" si="1"/>
        <v>64733</v>
      </c>
      <c r="G10" s="6" t="str">
        <f t="shared" si="2"/>
        <v>0101659</v>
      </c>
      <c r="H10" s="6" t="s">
        <v>48</v>
      </c>
      <c r="I10" s="9" t="str">
        <f t="shared" si="3"/>
        <v>C0570</v>
      </c>
      <c r="J10" s="2" t="s">
        <v>41</v>
      </c>
      <c r="K10" s="8">
        <v>77633</v>
      </c>
      <c r="L10" s="8">
        <v>5442</v>
      </c>
    </row>
    <row r="11" spans="1:12" x14ac:dyDescent="0.35">
      <c r="A11" s="31" t="s">
        <v>38</v>
      </c>
      <c r="B11" s="32" t="s">
        <v>55</v>
      </c>
      <c r="C11" s="32">
        <v>2</v>
      </c>
      <c r="D11" s="33" t="s">
        <v>51</v>
      </c>
      <c r="E11" s="34" t="str">
        <f t="shared" si="0"/>
        <v>37</v>
      </c>
      <c r="F11" s="34" t="str">
        <f t="shared" si="1"/>
        <v>68031</v>
      </c>
      <c r="G11" s="34" t="str">
        <f t="shared" si="2"/>
        <v>0000000</v>
      </c>
      <c r="H11" s="35" t="s">
        <v>11</v>
      </c>
      <c r="I11" s="9" t="str">
        <f t="shared" si="3"/>
        <v>68031</v>
      </c>
      <c r="J11" s="36" t="s">
        <v>42</v>
      </c>
      <c r="K11" s="8">
        <v>185970</v>
      </c>
      <c r="L11" s="8">
        <v>156167</v>
      </c>
    </row>
    <row r="12" spans="1:12" x14ac:dyDescent="0.35">
      <c r="A12" t="s">
        <v>38</v>
      </c>
      <c r="B12" s="6" t="s">
        <v>55</v>
      </c>
      <c r="C12" s="6">
        <v>2</v>
      </c>
      <c r="D12" s="7" t="s">
        <v>52</v>
      </c>
      <c r="E12" s="6" t="str">
        <f t="shared" si="0"/>
        <v>37</v>
      </c>
      <c r="F12" s="6" t="str">
        <f t="shared" si="1"/>
        <v>68049</v>
      </c>
      <c r="G12" s="6" t="str">
        <f t="shared" si="2"/>
        <v>0000000</v>
      </c>
      <c r="H12" s="35" t="s">
        <v>11</v>
      </c>
      <c r="I12" s="9" t="str">
        <f t="shared" si="3"/>
        <v>68049</v>
      </c>
      <c r="J12" s="2" t="s">
        <v>43</v>
      </c>
      <c r="K12" s="8">
        <v>22317</v>
      </c>
      <c r="L12" s="8">
        <v>5579</v>
      </c>
    </row>
    <row r="13" spans="1:12" x14ac:dyDescent="0.35">
      <c r="A13" t="s">
        <v>13</v>
      </c>
      <c r="B13" s="6" t="s">
        <v>30</v>
      </c>
      <c r="C13" s="6">
        <v>1</v>
      </c>
      <c r="D13" t="s">
        <v>35</v>
      </c>
      <c r="E13" s="6" t="str">
        <f t="shared" si="0"/>
        <v>41</v>
      </c>
      <c r="F13" s="6" t="str">
        <f t="shared" si="1"/>
        <v>68999</v>
      </c>
      <c r="G13" s="6" t="str">
        <f t="shared" si="2"/>
        <v>0000000</v>
      </c>
      <c r="H13" s="6" t="s">
        <v>11</v>
      </c>
      <c r="I13" s="9" t="str">
        <f t="shared" si="3"/>
        <v>68999</v>
      </c>
      <c r="J13" t="s">
        <v>36</v>
      </c>
      <c r="K13" s="8">
        <v>1086236</v>
      </c>
      <c r="L13" s="8">
        <v>143991</v>
      </c>
    </row>
    <row r="14" spans="1:12" x14ac:dyDescent="0.35">
      <c r="A14" t="s">
        <v>14</v>
      </c>
      <c r="B14" s="6" t="s">
        <v>31</v>
      </c>
      <c r="C14" s="6">
        <v>1</v>
      </c>
      <c r="D14" t="s">
        <v>50</v>
      </c>
      <c r="E14" s="6" t="str">
        <f t="shared" si="0"/>
        <v>47</v>
      </c>
      <c r="F14" s="6" t="str">
        <f t="shared" si="1"/>
        <v>70490</v>
      </c>
      <c r="G14" s="6" t="str">
        <f t="shared" si="2"/>
        <v>0000000</v>
      </c>
      <c r="H14" s="6" t="s">
        <v>11</v>
      </c>
      <c r="I14" s="9" t="str">
        <f t="shared" si="3"/>
        <v>70490</v>
      </c>
      <c r="J14" t="s">
        <v>44</v>
      </c>
      <c r="K14" s="8">
        <v>1176</v>
      </c>
      <c r="L14" s="8">
        <v>598</v>
      </c>
    </row>
    <row r="15" spans="1:12" ht="16" thickBot="1" x14ac:dyDescent="0.4">
      <c r="A15" s="45" t="s">
        <v>15</v>
      </c>
      <c r="B15" s="10"/>
      <c r="C15" s="10"/>
      <c r="D15" s="11"/>
      <c r="E15" s="46"/>
      <c r="F15" s="46"/>
      <c r="G15" s="46"/>
      <c r="H15" s="46"/>
      <c r="I15" s="46"/>
      <c r="J15" s="10"/>
      <c r="K15" s="12">
        <f>SUBTOTAL(109,Table4[
2018-19
FINAL
Allocation])</f>
        <v>2389128</v>
      </c>
      <c r="L15" s="12">
        <f>SUBTOTAL(109,Table4[10th
Apportionment])</f>
        <v>446794</v>
      </c>
    </row>
    <row r="16" spans="1:12" ht="16" thickTop="1" x14ac:dyDescent="0.35">
      <c r="A16" t="s">
        <v>16</v>
      </c>
      <c r="B16"/>
      <c r="C16"/>
    </row>
    <row r="17" spans="1:3" x14ac:dyDescent="0.35">
      <c r="A17" t="s">
        <v>17</v>
      </c>
      <c r="B17"/>
      <c r="C17"/>
    </row>
    <row r="18" spans="1:3" x14ac:dyDescent="0.35">
      <c r="A18" s="13" t="s">
        <v>59</v>
      </c>
      <c r="B18" s="13"/>
      <c r="C18" s="13"/>
    </row>
  </sheetData>
  <pageMargins left="0.7" right="0.7" top="0.75" bottom="0.75" header="0.3" footer="0.3"/>
  <pageSetup scale="36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4"/>
  <sheetViews>
    <sheetView workbookViewId="0"/>
  </sheetViews>
  <sheetFormatPr defaultColWidth="8.84375" defaultRowHeight="12.5" x14ac:dyDescent="0.25"/>
  <cols>
    <col min="1" max="1" width="11.23046875" style="17" customWidth="1"/>
    <col min="2" max="2" width="16.69140625" style="17" customWidth="1"/>
    <col min="3" max="3" width="19.07421875" style="17" customWidth="1"/>
    <col min="4" max="4" width="15.4609375" style="17" customWidth="1"/>
    <col min="5" max="5" width="11.69140625" style="17" customWidth="1"/>
    <col min="6" max="16384" width="8.84375" style="17"/>
  </cols>
  <sheetData>
    <row r="1" spans="1:5" ht="20" x14ac:dyDescent="0.25">
      <c r="A1" s="51" t="s">
        <v>58</v>
      </c>
      <c r="B1" s="16"/>
      <c r="C1" s="16"/>
      <c r="D1" s="16"/>
    </row>
    <row r="2" spans="1:5" ht="18" x14ac:dyDescent="0.25">
      <c r="A2" s="52" t="s">
        <v>18</v>
      </c>
      <c r="B2" s="16"/>
      <c r="C2" s="16"/>
      <c r="D2" s="16"/>
    </row>
    <row r="3" spans="1:5" ht="15.5" x14ac:dyDescent="0.25">
      <c r="A3" s="53" t="s">
        <v>1</v>
      </c>
      <c r="B3" s="16"/>
      <c r="C3" s="16"/>
      <c r="D3" s="16"/>
    </row>
    <row r="4" spans="1:5" ht="15.5" x14ac:dyDescent="0.35">
      <c r="A4" s="39" t="s">
        <v>19</v>
      </c>
      <c r="B4" s="16"/>
      <c r="C4" s="16"/>
      <c r="D4" s="16"/>
    </row>
    <row r="5" spans="1:5" ht="31" x14ac:dyDescent="0.35">
      <c r="A5" s="18" t="s">
        <v>4</v>
      </c>
      <c r="B5" s="18" t="s">
        <v>20</v>
      </c>
      <c r="C5" s="18" t="s">
        <v>21</v>
      </c>
      <c r="D5" s="19" t="s">
        <v>22</v>
      </c>
      <c r="E5" s="18" t="s">
        <v>61</v>
      </c>
    </row>
    <row r="6" spans="1:5" ht="15.5" x14ac:dyDescent="0.35">
      <c r="A6" s="27" t="s">
        <v>46</v>
      </c>
      <c r="B6" s="28" t="s">
        <v>37</v>
      </c>
      <c r="C6" s="37" t="s">
        <v>60</v>
      </c>
      <c r="D6" s="22">
        <v>487</v>
      </c>
      <c r="E6" s="38">
        <v>207688</v>
      </c>
    </row>
    <row r="7" spans="1:5" ht="15.5" x14ac:dyDescent="0.35">
      <c r="A7" s="20" t="s">
        <v>23</v>
      </c>
      <c r="B7" s="23" t="s">
        <v>24</v>
      </c>
      <c r="C7" s="37" t="s">
        <v>60</v>
      </c>
      <c r="D7" s="22">
        <v>139972</v>
      </c>
      <c r="E7" s="38">
        <v>207689</v>
      </c>
    </row>
    <row r="8" spans="1:5" ht="15.5" x14ac:dyDescent="0.35">
      <c r="A8" s="20" t="s">
        <v>57</v>
      </c>
      <c r="B8" s="23" t="s">
        <v>38</v>
      </c>
      <c r="C8" s="37" t="s">
        <v>60</v>
      </c>
      <c r="D8" s="22">
        <v>161746</v>
      </c>
      <c r="E8" s="38">
        <v>207690</v>
      </c>
    </row>
    <row r="9" spans="1:5" ht="15.5" x14ac:dyDescent="0.35">
      <c r="A9" s="20" t="s">
        <v>25</v>
      </c>
      <c r="B9" s="23" t="s">
        <v>13</v>
      </c>
      <c r="C9" s="37" t="s">
        <v>60</v>
      </c>
      <c r="D9" s="22">
        <v>143991</v>
      </c>
      <c r="E9" s="38">
        <v>207691</v>
      </c>
    </row>
    <row r="10" spans="1:5" ht="15.5" x14ac:dyDescent="0.35">
      <c r="A10" s="40" t="s">
        <v>26</v>
      </c>
      <c r="B10" s="21" t="s">
        <v>14</v>
      </c>
      <c r="C10" s="37" t="s">
        <v>60</v>
      </c>
      <c r="D10" s="26">
        <v>598</v>
      </c>
      <c r="E10" s="38">
        <v>207692</v>
      </c>
    </row>
    <row r="11" spans="1:5" ht="15.5" x14ac:dyDescent="0.35">
      <c r="A11" s="41" t="s">
        <v>15</v>
      </c>
      <c r="B11" s="42"/>
      <c r="C11" s="42"/>
      <c r="D11" s="43">
        <f>SUBTOTAL(109,Table3[County
Total])</f>
        <v>446794</v>
      </c>
      <c r="E11" s="44"/>
    </row>
    <row r="12" spans="1:5" ht="15.5" x14ac:dyDescent="0.35">
      <c r="A12" s="24" t="s">
        <v>16</v>
      </c>
      <c r="B12" s="21"/>
      <c r="C12" s="21"/>
      <c r="D12" s="22"/>
    </row>
    <row r="13" spans="1:5" ht="15.5" x14ac:dyDescent="0.35">
      <c r="A13" s="24" t="s">
        <v>17</v>
      </c>
      <c r="B13" s="21"/>
      <c r="C13" s="21"/>
      <c r="D13" s="22"/>
    </row>
    <row r="14" spans="1:5" ht="15.5" x14ac:dyDescent="0.35">
      <c r="A14" s="25" t="s">
        <v>59</v>
      </c>
      <c r="B14" s="21"/>
      <c r="C14" s="21"/>
      <c r="D14" s="26"/>
    </row>
  </sheetData>
  <printOptions horizontalCentered="1"/>
  <pageMargins left="0.45" right="0.45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EDD01E-0C3D-488D-A35F-E33408FBE0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FD1045-1782-4082-9A1C-96DC0BED5A3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purl.org/dc/terms/"/>
    <ds:schemaRef ds:uri="f89dec18-d0c2-45d2-8a15-31051f2519f8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DE0A063-72DF-4F8B-8088-4F0F36153C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18-19 Title I, Pt A 10th - LEA</vt:lpstr>
      <vt:lpstr>18-19 Title I, Pt A 10th - Cty</vt:lpstr>
      <vt:lpstr>'18-19 Title I, Pt A 10th - Cty'!Print_Area</vt:lpstr>
      <vt:lpstr>'18-19 Title I, Pt A 10th - Cty'!Print_Titles</vt:lpstr>
      <vt:lpstr>'18-19 Title I, Pt A 10th - LEA'!Print_Titles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Recip10-18: Title I, Part A (CA Dept of Education)</dc:title>
  <dc:subject>Title I, Part A Basic Grant program tenth apportionment schedule for fiscal year 2018-19.</dc:subject>
  <dc:creator>Administrator</dc:creator>
  <cp:keywords/>
  <dc:description/>
  <cp:lastModifiedBy>Taylor Uda</cp:lastModifiedBy>
  <cp:revision/>
  <cp:lastPrinted>2020-12-01T20:02:23Z</cp:lastPrinted>
  <dcterms:created xsi:type="dcterms:W3CDTF">2014-06-25T22:35:34Z</dcterms:created>
  <dcterms:modified xsi:type="dcterms:W3CDTF">2022-11-02T20:03:48Z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