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82B83D4-650E-4BE9-AEB9-9694CF9E8216}" xr6:coauthVersionLast="47" xr6:coauthVersionMax="47" xr10:uidLastSave="{00000000-0000-0000-0000-000000000000}"/>
  <bookViews>
    <workbookView xWindow="-120" yWindow="-120" windowWidth="29040" windowHeight="15840" xr2:uid="{F54CE204-FF50-4150-8EDD-BAF4B66F2815}"/>
  </bookViews>
  <sheets>
    <sheet name="CSESAP Appt" sheetId="2" r:id="rId1"/>
    <sheet name="CSESAP County 22-25660" sheetId="5" r:id="rId2"/>
    <sheet name="CSESAP County 22-25691" sheetId="3" r:id="rId3"/>
  </sheets>
  <definedNames>
    <definedName name="_1_2005_06_RE_CERTIFICATIO" localSheetId="1">#REF!</definedName>
    <definedName name="_1_2005_06_RE_CERTIFICATIO">#REF!</definedName>
    <definedName name="_17_18_Public_Imm_Counts_by_District_w_removals">#REF!</definedName>
    <definedName name="_1718_EL_Counts___district_level" localSheetId="1">#REF!</definedName>
    <definedName name="_1718_EL_Counts___district_level">#REF!</definedName>
    <definedName name="_1718_EL_counts_from_Brady_eligibles_only" localSheetId="1">#REF!</definedName>
    <definedName name="_1718_EL_counts_from_Brady_eligibles_only">#REF!</definedName>
    <definedName name="_1819_EL_Data___LEA_Level" localSheetId="1">#REF!</definedName>
    <definedName name="_1819_EL_Data___LEA_Level">#REF!</definedName>
    <definedName name="_1819_imm_data___LEA_level" localSheetId="1">#REF!</definedName>
    <definedName name="_1819_imm_data___LEA_level">#REF!</definedName>
    <definedName name="aaaaaaaaaaaaa" localSheetId="1">#REF!</definedName>
    <definedName name="aaaaaaaaaaaaa">#REF!</definedName>
    <definedName name="aasddsdccfsdfsd" localSheetId="1">#REF!</definedName>
    <definedName name="aasddsdccfsdfsd">#REF!</definedName>
    <definedName name="adsadfsafdsdddddddddddddddddddddddddddddddddddddddddddddddddddddddddddddddd" localSheetId="1">#REF!</definedName>
    <definedName name="adsadfsafdsdddddddddddddddddddddddddddddddddddddddddddddddddddddddddddddddd">#REF!</definedName>
    <definedName name="adsasdasasaasaaaaaaaaaaaaaaaaaaaaaaaaaaaa" localSheetId="1">#REF!</definedName>
    <definedName name="adsasdasasaasaaaaaaaaaaaaaaaaaaaaaaaaaaaa">#REF!</definedName>
    <definedName name="afewtewgregtrtgerfeafewafwe" localSheetId="1">#REF!</definedName>
    <definedName name="afewtewgregtrtgerfeafewafwe">#REF!</definedName>
    <definedName name="agg_to_district_level_110118" localSheetId="1">#REF!</definedName>
    <definedName name="agg_to_district_level_110118">#REF!</definedName>
    <definedName name="Alabama" localSheetId="1">#REF!</definedName>
    <definedName name="Alabama">#REF!</definedName>
    <definedName name="Alaska" localSheetId="1">#REF!</definedName>
    <definedName name="Alaska">#REF!</definedName>
    <definedName name="allocation" localSheetId="1">#REF!</definedName>
    <definedName name="allocation">#REF!</definedName>
    <definedName name="American_Samoa" localSheetId="1">#REF!</definedName>
    <definedName name="American_Samoa">#REF!</definedName>
    <definedName name="ANAdj" localSheetId="1">#REF!</definedName>
    <definedName name="ANAdj">#REF!</definedName>
    <definedName name="ANAdjustment" localSheetId="1">#REF!</definedName>
    <definedName name="ANAdjustment">#REF!</definedName>
    <definedName name="Arizona" localSheetId="1">#REF!</definedName>
    <definedName name="Arizona">#REF!</definedName>
    <definedName name="Arkansas" localSheetId="1">#REF!</definedName>
    <definedName name="Arkansas">#REF!</definedName>
    <definedName name="CalcSnapshot" localSheetId="1">#REF!</definedName>
    <definedName name="CalcSnapshot">#REF!</definedName>
    <definedName name="California" localSheetId="1">#REF!</definedName>
    <definedName name="California">#REF!</definedName>
    <definedName name="CALSTARS_to_FI_Cal_Crosswalk" localSheetId="1">#REF!</definedName>
    <definedName name="CALSTARS_to_FI_Cal_Crosswalk">#REF!</definedName>
    <definedName name="camaclosoedcharterss" localSheetId="1">#REF!</definedName>
    <definedName name="camaclosoedcharterss">#REF!</definedName>
    <definedName name="CharterInfoReport" localSheetId="1">#REF!</definedName>
    <definedName name="CharterInfoReport">#REF!</definedName>
    <definedName name="CharterStatus" localSheetId="1">#REF!</definedName>
    <definedName name="CharterStatus">#REF!</definedName>
    <definedName name="closed" localSheetId="1">#REF!</definedName>
    <definedName name="closed">#REF!</definedName>
    <definedName name="closed_cs">#REF!</definedName>
    <definedName name="CNIPS" localSheetId="1">#REF!</definedName>
    <definedName name="CNIPS">#REF!</definedName>
    <definedName name="CNVAP" localSheetId="1">#REF!</definedName>
    <definedName name="CNVAP">#REF!</definedName>
    <definedName name="COA_List" localSheetId="1">#REF!</definedName>
    <definedName name="COA_List">#REF!</definedName>
    <definedName name="Colorado" localSheetId="1">#REF!</definedName>
    <definedName name="Colorado">#REF!</definedName>
    <definedName name="Connecticut" localSheetId="1">#REF!</definedName>
    <definedName name="Connecticut">#REF!</definedName>
    <definedName name="cons_list">#REF!</definedName>
    <definedName name="cons_list_for_SFSD" localSheetId="1">#REF!</definedName>
    <definedName name="cons_list_for_SFSD">#REF!</definedName>
    <definedName name="Crosswalk" localSheetId="1">#REF!</definedName>
    <definedName name="Crosswalk">#REF!</definedName>
    <definedName name="cvcvcvcbbbbbbbbbbbbbbbbbbbbbbbbbbbbbbbbbbbbbbbbbbbbbbbbbbbbbbbbbbbbbbbbbbbbbbbbbbbbbbbbbbbbbbbbbbbbbbbbbbbbbbbbb" localSheetId="1">#REF!</definedName>
    <definedName name="cvcvcvcbbbbbbbbbbbbbbbbbbbbbbbbbbbbbbbbbbbbbbbbbbbbbbbbbbbbbbbbbbbbbbbbbbbbbbbbbbbbbbbbbbbbbbbbbbbbbbbbbbbbbbbbb">#REF!</definedName>
    <definedName name="cvzdvzcvzcv" localSheetId="1">#REF!</definedName>
    <definedName name="cvzdvzcvzcv">#REF!</definedName>
    <definedName name="dasfsaddddddddddddddddddddddddddddddddddddddddddddddddddddddd" localSheetId="1">#REF!</definedName>
    <definedName name="dasfsaddddddddddddddddddddddddddddddddddddddddddddddddddddddd">#REF!</definedName>
    <definedName name="dddddddddddddddddddddddddddddddddddddddddddddddddddddddd" localSheetId="1">#REF!</definedName>
    <definedName name="dddddddddddddddddddddddddddddddddddddddddddddddddddddddd">#REF!</definedName>
    <definedName name="ddeeeeeeeeeeeeeeeeeeeeeeeeeeeeeeeeeeeeeeeeeeeeeeeeeeeee" localSheetId="1">#REF!</definedName>
    <definedName name="ddeeeeeeeeeeeeeeeeeeeeeeeeeeeeeeeeeeeeeeeeeeeeeeeeeeeee">#REF!</definedName>
    <definedName name="Debbie" localSheetId="1">#REF!</definedName>
    <definedName name="Debbie">#REF!</definedName>
    <definedName name="Delaware" localSheetId="1">#REF!</definedName>
    <definedName name="Delaware">#REF!</definedName>
    <definedName name="dfadsfsddsafadsfasdf" localSheetId="1">#REF!</definedName>
    <definedName name="dfadsfsddsafadsfasdf">#REF!</definedName>
    <definedName name="dfafrerewfgdsvg" localSheetId="1">#REF!</definedName>
    <definedName name="dfafrerewfgdsvg">#REF!</definedName>
    <definedName name="dfasd1f32131df" localSheetId="1">#REF!</definedName>
    <definedName name="dfasd1f32131df">#REF!</definedName>
    <definedName name="dfasdfsadfdsfdsafsafsafdafaesefewrewgrthyjyhkjhlhjljhklihukugiktuykuytkjtyuity" localSheetId="1">#REF!</definedName>
    <definedName name="dfasdfsadfdsfdsafsafsafdafaesefewrewgrthyjyhkjhlhjljhklihukugiktuykuytkjtyuity">#REF!</definedName>
    <definedName name="dfdasdfsdf" localSheetId="1">#REF!</definedName>
    <definedName name="dfdasdfsdf">#REF!</definedName>
    <definedName name="dfdfdsfsdfsdgs" localSheetId="1">#REF!</definedName>
    <definedName name="dfdfdsfsdfsdgs">#REF!</definedName>
    <definedName name="dfdffffffffffffffffffffffffffffffffffffffffffffffffffffffffffffffffffffffffffffffffffffffffffffffffffffffffffffffffffffff" localSheetId="1">#REF!</definedName>
    <definedName name="dfdffffffffffffffffffffffffffffffffffffffffffffffffffffffffffffffffffffffffffffffffffffffffffffffffffffffffffffffffffffff">#REF!</definedName>
    <definedName name="dfgdfgdfhsdghdsfgsdghsdfgrhsdhgdfsghsdfhg" localSheetId="1">#REF!</definedName>
    <definedName name="dfgdfgdfhsdghdsfgsdghsdfgrhsdhgdfsghsdfhg">#REF!</definedName>
    <definedName name="dfgsdfgdsgsdfgsdfgsfdgsdfgsfdgsdfg" localSheetId="1">#REF!</definedName>
    <definedName name="dfgsdfgdsgsdfgsdfgsfdgsdfgsfdgsdfg">#REF!</definedName>
    <definedName name="dfs" localSheetId="1">#REF!</definedName>
    <definedName name="dfs">#REF!</definedName>
    <definedName name="dfsadfadsfas" localSheetId="1">#REF!</definedName>
    <definedName name="dfsadfadsfas">#REF!</definedName>
    <definedName name="dfsdfadgfasdfgasdfasdfdsfdsgasdfgadsfdsf" localSheetId="1">#REF!</definedName>
    <definedName name="dfsdfadgfasdfgasdfasdfdsfdsgasdfgadsfdsf">#REF!</definedName>
    <definedName name="dfsdfasdf" localSheetId="1">#REF!</definedName>
    <definedName name="dfsdfasdf">#REF!</definedName>
    <definedName name="dfsdfdgdgdsf" localSheetId="1">#REF!</definedName>
    <definedName name="dfsdfdgdgdsf">#REF!</definedName>
    <definedName name="dfsdfds" localSheetId="1">#REF!</definedName>
    <definedName name="dfsdfds">#REF!</definedName>
    <definedName name="dfsdfewfedcfsdfeffdsdd" localSheetId="1">#REF!</definedName>
    <definedName name="dfsdfewfedcfsdfeffdsdd">#REF!</definedName>
    <definedName name="dfsgdfgfsd" localSheetId="1">#REF!</definedName>
    <definedName name="dfsgdfgfsd">#REF!</definedName>
    <definedName name="District_of_Columbia" localSheetId="1">#REF!</definedName>
    <definedName name="District_of_Columbia">#REF!</definedName>
    <definedName name="DistrictDetailExpanded" localSheetId="1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 localSheetId="1">#REF!</definedName>
    <definedName name="DP_CountyLCFF">#REF!</definedName>
    <definedName name="DPEPACompare" localSheetId="1">#REF!</definedName>
    <definedName name="DPEPACompare">#REF!</definedName>
    <definedName name="DPLCFFEnt" localSheetId="1">#REF!</definedName>
    <definedName name="DPLCFFEnt">#REF!</definedName>
    <definedName name="dsfasdfasdfasdfas" localSheetId="1">#REF!</definedName>
    <definedName name="dsfasdfasdfasdfas">#REF!</definedName>
    <definedName name="dsfasdfsf" localSheetId="1">#REF!</definedName>
    <definedName name="dsfasdfsf">#REF!</definedName>
    <definedName name="dsfdsafsdafsdafdsafdsa" localSheetId="1">#REF!</definedName>
    <definedName name="dsfdsafsdafsdafdsafdsa">#REF!</definedName>
    <definedName name="dsffffffffffffffffff" localSheetId="1">#REF!</definedName>
    <definedName name="dsffffffffffffffffff">#REF!</definedName>
    <definedName name="dsfsdf564684eqewer" localSheetId="1">#REF!</definedName>
    <definedName name="dsfsdf564684eqewer">#REF!</definedName>
    <definedName name="dsfsdfdsfsdgfsdsdfsdfasdfdsffffffffffffffffffffffffffffffffffffffffffffffff" localSheetId="1">#REF!</definedName>
    <definedName name="dsfsdfdsfsdgfsdsdfsdfasdfdsffffffffffffffffffffffffffffffffffffffffffffffff">#REF!</definedName>
    <definedName name="dsfsdfsdfsdf" localSheetId="1">#REF!</definedName>
    <definedName name="dsfsdfsdfsdf">#REF!</definedName>
    <definedName name="dsfsfsdfsdfsdfsdfsdfsdfsfsdfsdf" localSheetId="1">#REF!</definedName>
    <definedName name="dsfsfsdfsdfsdfsdfsdfsdfsfsdfsdf">#REF!</definedName>
    <definedName name="edsfsafsafadsgadsfasdfadfsadfasdfadfasdf" localSheetId="1">#REF!</definedName>
    <definedName name="edsfsafsafadsgadsfasdfadfsadfasdfadfasdf">#REF!</definedName>
    <definedName name="eeeeeeeeeeeeeeeeeeeeeeeeeeeeeeeeeeeeeeeeeeeeeeeeeeeeeeeeeeeeeeeeeeeeeeeee" localSheetId="1">#REF!</definedName>
    <definedName name="eeeeeeeeeeeeeeeeeeeeeeeeeeeeeeeeeeeeeeeeeeeeeeeeeeeeeeeeeeeeeeeeeeeeeeeee">#REF!</definedName>
    <definedName name="efrewfrsfsdffsdfsdf546546445546sdfsadfad" localSheetId="1">#REF!</definedName>
    <definedName name="efrewfrsfsdffsdfsdf546546445546sdfsadfad">#REF!</definedName>
    <definedName name="efrwaer3rwer23" localSheetId="1">#REF!</definedName>
    <definedName name="efrwaer3rwer23">#REF!</definedName>
    <definedName name="EL_Count_and_Criteria" localSheetId="1">#REF!</definedName>
    <definedName name="EL_Count_and_Criteria">#REF!</definedName>
    <definedName name="ELIG6" localSheetId="1">#REF!</definedName>
    <definedName name="ELIG6">#REF!</definedName>
    <definedName name="ELIG6a" localSheetId="1">#REF!</definedName>
    <definedName name="ELIG6a">#REF!</definedName>
    <definedName name="Eligible_and_Applied___Complete_List" localSheetId="1">#REF!</definedName>
    <definedName name="Eligible_and_Applied___Complete_List">#REF!</definedName>
    <definedName name="Eligible_and_Applied___Complete_List_1_AZ_Updates" localSheetId="1">#REF!</definedName>
    <definedName name="Eligible_and_Applied___Complete_List_1_AZ_Updates">#REF!</definedName>
    <definedName name="EMP" localSheetId="1">#REF!</definedName>
    <definedName name="EMP">#REF!</definedName>
    <definedName name="ENC" localSheetId="1">#REF!</definedName>
    <definedName name="ENC">#REF!</definedName>
    <definedName name="epa">#REF!</definedName>
    <definedName name="ererewrewetwtewtrew" localSheetId="1">#REF!</definedName>
    <definedName name="ererewrewetwtewtrew">#REF!</definedName>
    <definedName name="ERLRDDR">#REF!</definedName>
    <definedName name="fafasffdsfasd" localSheetId="1">#REF!</definedName>
    <definedName name="fafasffdsfasd">#REF!</definedName>
    <definedName name="fasdweDWedsaD" localSheetId="1">#REF!</definedName>
    <definedName name="fasdweDWedsaD">#REF!</definedName>
    <definedName name="fdfdfdsf" localSheetId="1">#REF!</definedName>
    <definedName name="fdfdfdsf">#REF!</definedName>
    <definedName name="fdgbfdg" localSheetId="1">#REF!</definedName>
    <definedName name="fdgbfdg">#REF!</definedName>
    <definedName name="fdgdsgsdfgs2g1sd32f1g32dsf13g213212312312313515" localSheetId="1">#REF!</definedName>
    <definedName name="fdgdsgsdfgs2g1sd32f1g32dsf13g213212312312313515">#REF!</definedName>
    <definedName name="fdgfdgfdsgsdgfsghsfhg254453453546" localSheetId="1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 localSheetId="1">#REF!</definedName>
    <definedName name="fdgfdggfhgjghjhgkhkyugytytytyyyyyyyyyyyyyyyyyyyyyyyyyyyyyyyyyyyyyyyyyyyyyyyyyyyyyyyyyyyyyyyyyyyyyyyyyyyyyyyyyyyyyyyyyyyyyyyyyyyyyyyyyyyyyyyyyyyyyyyyyyyyyyyyyyyyyyyyy">#REF!</definedName>
    <definedName name="fdgfdsgdsf" localSheetId="1">#REF!</definedName>
    <definedName name="fdgfdsgdsf">#REF!</definedName>
    <definedName name="fdgsdfgdfsgdfgsdfg" localSheetId="1">#REF!</definedName>
    <definedName name="fdgsdfgdfsgdfgsdfg">#REF!</definedName>
    <definedName name="fdgsdgd" localSheetId="1">#REF!</definedName>
    <definedName name="fdgsdgd">#REF!</definedName>
    <definedName name="fdrgdfh" localSheetId="1">#REF!</definedName>
    <definedName name="fdrgdfh">#REF!</definedName>
    <definedName name="fdsdfafasfsdfdsfdgdfgfdfgfdgdsgdsgerfefe" localSheetId="1">#REF!</definedName>
    <definedName name="fdsdfafasfsdfdsfdgdfgfdfgfdgdsgdsgerfefe">#REF!</definedName>
    <definedName name="fdsfasdfasdfasdfasfas" localSheetId="1">#REF!</definedName>
    <definedName name="fdsfasdfasdfasdfasfas">#REF!</definedName>
    <definedName name="fdsfdsfdsafadsfdsaf" localSheetId="1">#REF!</definedName>
    <definedName name="fdsfdsfdsafadsfdsaf">#REF!</definedName>
    <definedName name="fdsgsergfdsg" localSheetId="1">#REF!</definedName>
    <definedName name="fdsgsergfdsg">#REF!</definedName>
    <definedName name="fefdvgg" localSheetId="1">#REF!</definedName>
    <definedName name="fefdvgg">#REF!</definedName>
    <definedName name="fesdfdsfsdfdsfsdffsdfsdfsdfsdfsdfsdfsdfdsdfsdf" localSheetId="1">#REF!</definedName>
    <definedName name="fesdfdsfsdfdsfsdffsdfsdfsdfsdfsdfsdfsdfdsdfsdf">#REF!</definedName>
    <definedName name="ffffffffffffffffffffffffffffffffffffffffffffffffffffffffffffffff" localSheetId="1">#REF!</definedName>
    <definedName name="ffffffffffffffffffffffffffffffffffffffffffffffffffffffffffffffff">#REF!</definedName>
    <definedName name="ffffffffffffffffffffffffffffffffffffffffffffffffffffffffffffffffffffffffffffffffff" localSheetId="1">#REF!</definedName>
    <definedName name="ffffffffffffffffffffffffffffffffffffffffffffffffffffffffffffffffffffffffffffffffff">#REF!</definedName>
    <definedName name="fgde" localSheetId="1">#REF!</definedName>
    <definedName name="fgde">#REF!</definedName>
    <definedName name="fgdgsdgfsdgdfgdsg" localSheetId="1">#REF!</definedName>
    <definedName name="fgdgsdgfsdgdfgdsg">#REF!</definedName>
    <definedName name="fgereeewgerte" localSheetId="1">#REF!</definedName>
    <definedName name="fgereeewgerte">#REF!</definedName>
    <definedName name="fghjgccgfchcgfchgvhgvjkhvgkuygkgvhvgkhvh" localSheetId="1">#REF!</definedName>
    <definedName name="fghjgccgfchcgfchgvhgvjkhvgkuygkgvhvgkhvh">#REF!</definedName>
    <definedName name="fgsdfgdsgdsgsdgdsgdsgsdgdfgdfsgfd" localSheetId="1">#REF!</definedName>
    <definedName name="fgsdfgdsgdsgsdgdsgdsgsdgdfgdfsgfd">#REF!</definedName>
    <definedName name="fgsdfgfdsgfdgfdgfdg" localSheetId="1">#REF!</definedName>
    <definedName name="fgsdfgfdsgfdgfdgfdg">#REF!</definedName>
    <definedName name="fgsfdg254656546" localSheetId="1">#REF!</definedName>
    <definedName name="fgsfdg254656546">#REF!</definedName>
    <definedName name="fhgfghfjghhjgbjkl" localSheetId="1">#REF!</definedName>
    <definedName name="fhgfghfjghhjgbjkl">#REF!</definedName>
    <definedName name="fhgfhfjhghj" localSheetId="1">#REF!</definedName>
    <definedName name="fhgfhfjhghj">#REF!</definedName>
    <definedName name="Final_List_w_o_EJE" localSheetId="1">#REF!</definedName>
    <definedName name="Final_List_w_o_EJE">#REF!</definedName>
    <definedName name="Florida" localSheetId="1">#REF!</definedName>
    <definedName name="Florida">#REF!</definedName>
    <definedName name="Freely_Associated_States" localSheetId="1">#REF!</definedName>
    <definedName name="Freely_Associated_States">#REF!</definedName>
    <definedName name="fsdfsfrrewrfewfsdfsfsef" localSheetId="1">#REF!</definedName>
    <definedName name="fsdfsfrrewrfewfsdfsfsef">#REF!</definedName>
    <definedName name="fsdgsdfgdgsgsd1565464651532" localSheetId="1">#REF!</definedName>
    <definedName name="fsdgsdfgdgsgsd1565464651532">#REF!</definedName>
    <definedName name="fsgsdfgfdsgfdsgfdsgfdsgdfsgfdsgsfdgfdsgdfsgdf" localSheetId="1">#REF!</definedName>
    <definedName name="fsgsdfgfdsgfdsgfdsgfdsgdfsgfdsgsfdgfdsgdfsgdf">#REF!</definedName>
    <definedName name="funded_els" localSheetId="1">#REF!</definedName>
    <definedName name="funded_els">#REF!</definedName>
    <definedName name="gdfgfdgdfgfdsgfdsgdsgds" localSheetId="1">#REF!</definedName>
    <definedName name="gdfgfdgdfgfdsgfdsgdsgds">#REF!</definedName>
    <definedName name="gdfgs" localSheetId="1">#REF!</definedName>
    <definedName name="gdfgs">#REF!</definedName>
    <definedName name="gdfsgdsgsdfgssdggggggggggggggggggggggggggggg" localSheetId="1">#REF!</definedName>
    <definedName name="gdfsgdsgsdfgssdggggggggggggggggggggggggggggg">#REF!</definedName>
    <definedName name="gdfzgfg" localSheetId="1">#REF!</definedName>
    <definedName name="gdfzgfg">#REF!</definedName>
    <definedName name="Georgia" localSheetId="1">#REF!</definedName>
    <definedName name="Georgia">#REF!</definedName>
    <definedName name="gffdgh" localSheetId="1">#REF!</definedName>
    <definedName name="gffdgh">#REF!</definedName>
    <definedName name="ggertretrytrdhtryhtrwywtryrreytretre" localSheetId="1">#REF!</definedName>
    <definedName name="ggertretrytrdhtryhtrwywtryrreytretre">#REF!</definedName>
    <definedName name="gggggggggggggggggggggggggggggggggggggggggggggggggg" localSheetId="1">#REF!</definedName>
    <definedName name="gggggggggggggggggggggggggggggggggggggggggggggggggg">#REF!</definedName>
    <definedName name="gggggggggggggggggggggggggggggggggggggggggggggggggggggggggg" localSheetId="1">#REF!</definedName>
    <definedName name="gggggggggggggggggggggggggggggggggggggggggggggggggggggggggg">#REF!</definedName>
    <definedName name="ghdfghdgfhdfghdhgfdhfdhdfhdfhdf" localSheetId="1">#REF!</definedName>
    <definedName name="ghdfghdgfhdfghdhgfdhfdhdfhdfhdf">#REF!</definedName>
    <definedName name="ghgfhgfhgfdhgfhgfhgfhfghgfhgfhgfhgfhg" localSheetId="1">#REF!</definedName>
    <definedName name="ghgfhgfhgfdhgfhgfhgfhfghgfhgfhgfhgfhg">#REF!</definedName>
    <definedName name="ghhfhgfkhhhhhhhhhhhhhhhhhhhhhhhhhhhhhhhhhhhhhhh" localSheetId="1">#REF!</definedName>
    <definedName name="ghhfhgfkhhhhhhhhhhhhhhhhhhhhhhhhhhhhhhhhhhhhhhh">#REF!</definedName>
    <definedName name="ghkjhjmthg" localSheetId="1">#REF!</definedName>
    <definedName name="ghkjhjmthg">#REF!</definedName>
    <definedName name="gjhghjgjkkljmlkkl" localSheetId="1">#REF!</definedName>
    <definedName name="gjhghjgjkkljmlkkl">#REF!</definedName>
    <definedName name="GOV" localSheetId="1">#REF!</definedName>
    <definedName name="GOV">#REF!</definedName>
    <definedName name="Grand_Total" localSheetId="1">#REF!</definedName>
    <definedName name="Grand_Total">#REF!</definedName>
    <definedName name="Guam" localSheetId="1">#REF!</definedName>
    <definedName name="Guam">#REF!</definedName>
    <definedName name="Hawaii" localSheetId="1">#REF!</definedName>
    <definedName name="Hawaii">#REF!</definedName>
    <definedName name="hdfghdgfhgfdhgfhgdfhdgfhgfhgfhgfhfhfg" localSheetId="1">#REF!</definedName>
    <definedName name="hdfghdgfhgfdhgfhgdfhdgfhgfhgfhgfhfhfg">#REF!</definedName>
    <definedName name="hfdghgdhgfdhgfhghfghgfdhfdhgfhfg" localSheetId="1">#REF!</definedName>
    <definedName name="hfdghgdhgfdhgfhghfghgfdhfdhgfhfg">#REF!</definedName>
    <definedName name="hgdfhgdhgfdhddddddddddd" localSheetId="1">#REF!</definedName>
    <definedName name="hgdfhgdhgfdhddddddddddd">#REF!</definedName>
    <definedName name="hgjgkjgjlhlkjhlkk23165465465" localSheetId="1">#REF!</definedName>
    <definedName name="hgjgkjgjlhlkjhlkk23165465465">#REF!</definedName>
    <definedName name="hhhhhhhhhhhhhhhhhhhhhhhhhhhhhhhhhhhhhhhhhhhhhhhhhhhhhhhhhhhhhhhhhhhhh" localSheetId="1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 localSheetId="1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 localSheetId="1">#REF!</definedName>
    <definedName name="hjgkhjgjk">#REF!</definedName>
    <definedName name="hjgkygjhbh" localSheetId="1">#REF!</definedName>
    <definedName name="hjgkygjhbh">#REF!</definedName>
    <definedName name="hkjhkhfkjksdhfdg" localSheetId="1">#REF!</definedName>
    <definedName name="hkjhkhfkjksdhfdg">#REF!</definedName>
    <definedName name="Idaho" localSheetId="1">#REF!</definedName>
    <definedName name="Idaho">#REF!</definedName>
    <definedName name="Illinois" localSheetId="1">#REF!</definedName>
    <definedName name="Illinois">#REF!</definedName>
    <definedName name="Imm_1819_funded_students" localSheetId="1">#REF!</definedName>
    <definedName name="Imm_1819_funded_students">#REF!</definedName>
    <definedName name="Imm_2019_20_Private_School_Reimbursement_Detail" localSheetId="1">#REF!</definedName>
    <definedName name="Imm_2019_20_Private_School_Reimbursement_Detail">#REF!</definedName>
    <definedName name="Imm_scenarios" localSheetId="1">#REF!</definedName>
    <definedName name="Imm_scenarios">#REF!</definedName>
    <definedName name="imm_served_SNOR_comparison_070218" localSheetId="1">#REF!</definedName>
    <definedName name="imm_served_SNOR_comparison_070218">#REF!</definedName>
    <definedName name="Indian_Set_Aside" localSheetId="1">#REF!</definedName>
    <definedName name="Indian_Set_Aside">#REF!</definedName>
    <definedName name="Indiana" localSheetId="1">#REF!</definedName>
    <definedName name="Indiana">#REF!</definedName>
    <definedName name="Iowa" localSheetId="1">#REF!</definedName>
    <definedName name="Iowa">#REF!</definedName>
    <definedName name="jadksjk" localSheetId="1">#REF!</definedName>
    <definedName name="jadksjk">#REF!</definedName>
    <definedName name="jhjhjkkkkkkkkkkkkkkkkkkkkkkk44444444444444444444444444" localSheetId="1">#REF!</definedName>
    <definedName name="jhjhjkkkkkkkkkkkkkkkkkkkkkkk44444444444444444444444444">#REF!</definedName>
    <definedName name="jhjkhghjghjgkjhkjll54666666666666666666666666666666666" localSheetId="1">#REF!</definedName>
    <definedName name="jhjkhghjghjgkjhkjll54666666666666666666666666666666666">#REF!</definedName>
    <definedName name="jkjhljkhkjhkjlhjkkkkkkkkkkkkkkkkkkk" localSheetId="1">#REF!</definedName>
    <definedName name="jkjhljkhkjhkjlhjkkkkkkkkkkkkkkkkkkk">#REF!</definedName>
    <definedName name="jkjhuihkjbkjbk" localSheetId="1">#REF!</definedName>
    <definedName name="jkjhuihkjbkjbk">#REF!</definedName>
    <definedName name="Kansas" localSheetId="1">#REF!</definedName>
    <definedName name="Kansas">#REF!</definedName>
    <definedName name="Kentucky" localSheetId="1">#REF!</definedName>
    <definedName name="Kentucky">#REF!</definedName>
    <definedName name="kjhkjhjkhjkhjkhjkhkj" localSheetId="1">#REF!</definedName>
    <definedName name="kjhkjhjkhjkhjkhjkhkj">#REF!</definedName>
    <definedName name="kjhkjkljkkjkjkkjjkkjkkjkjkjkj" localSheetId="1">#REF!</definedName>
    <definedName name="kjhkjkljkkjkjkkjjkkjkkjkjkjkj">#REF!</definedName>
    <definedName name="kkkkkkkkkkkkkkkkkkkkkkkkkkkkkkkkkkkkkkkkk444444444444444477777777777777778888888888888" localSheetId="1">#REF!</definedName>
    <definedName name="kkkkkkkkkkkkkkkkkkkkkkkkkkkkkkkkkkkkkkkkk444444444444444477777777777777778888888888888">#REF!</definedName>
    <definedName name="klklkl11111111111111111111111" localSheetId="1">#REF!</definedName>
    <definedName name="klklkl11111111111111111111111">#REF!</definedName>
    <definedName name="LEP_complete_567">#REF!</definedName>
    <definedName name="list_for_SFSD" localSheetId="1">#REF!</definedName>
    <definedName name="list_for_SFSD">#REF!</definedName>
    <definedName name="lllllllllllllllllllll12121" localSheetId="1">#REF!</definedName>
    <definedName name="lllllllllllllllllllll12121">#REF!</definedName>
    <definedName name="Louisiana" localSheetId="1">#REF!</definedName>
    <definedName name="Louisiana">#REF!</definedName>
    <definedName name="LRDDRResDCode">#REF!</definedName>
    <definedName name="Maine" localSheetId="1">#REF!</definedName>
    <definedName name="Maine">#REF!</definedName>
    <definedName name="Maryland" localSheetId="1">#REF!</definedName>
    <definedName name="Maryland">#REF!</definedName>
    <definedName name="Massachusetts" localSheetId="1">#REF!</definedName>
    <definedName name="Massachusetts">#REF!</definedName>
    <definedName name="Master_Elig_2016___4" localSheetId="1">#REF!</definedName>
    <definedName name="Master_Elig_2016___4">#REF!</definedName>
    <definedName name="Merge_ELPD_Base_Data3" localSheetId="1">#REF!</definedName>
    <definedName name="Merge_ELPD_Base_Data3">#REF!</definedName>
    <definedName name="Merged_CBEDS_Charter_Data" localSheetId="1">#REF!</definedName>
    <definedName name="Merged_CBEDS_Charter_Data">#REF!</definedName>
    <definedName name="Michigan" localSheetId="1">#REF!</definedName>
    <definedName name="Michigan">#REF!</definedName>
    <definedName name="Minnesota" localSheetId="1">#REF!</definedName>
    <definedName name="Minnesota">#REF!</definedName>
    <definedName name="Misc_EPA" localSheetId="1">#REF!</definedName>
    <definedName name="Misc_EPA">#REF!</definedName>
    <definedName name="Mississippi" localSheetId="1">#REF!</definedName>
    <definedName name="Mississippi">#REF!</definedName>
    <definedName name="Missouri" localSheetId="1">#REF!</definedName>
    <definedName name="Missouri">#REF!</definedName>
    <definedName name="mmmmmmmmmmmmmmmmmmmmmmmmmmmmmmmmmmmmmmmmmmmmmmmmmmmmmmmmmmmmmmmmmmmmmmmmmmmmmmmmmmmmmmmmmmmmm" localSheetId="1">#REF!</definedName>
    <definedName name="mmmmmmmmmmmmmmmmmmmmmmmmmmmmmmmmmmmmmmmmmmmmmmmmmmmmmmmmmmmmmmmmmmmmmmmmmmmmmmmmmmmmmmmmmmmmm">#REF!</definedName>
    <definedName name="Montana" localSheetId="1">#REF!</definedName>
    <definedName name="Montana">#REF!</definedName>
    <definedName name="Nebraska" localSheetId="1">#REF!</definedName>
    <definedName name="Nebraska">#REF!</definedName>
    <definedName name="Nevada" localSheetId="1">#REF!</definedName>
    <definedName name="Nevada">#REF!</definedName>
    <definedName name="New_Hampshire" localSheetId="1">#REF!</definedName>
    <definedName name="New_Hampshire">#REF!</definedName>
    <definedName name="New_Jersey" localSheetId="1">#REF!</definedName>
    <definedName name="New_Jersey">#REF!</definedName>
    <definedName name="New_Mexico" localSheetId="1">#REF!</definedName>
    <definedName name="New_Mexico">#REF!</definedName>
    <definedName name="New_York" localSheetId="1">#REF!</definedName>
    <definedName name="New_York">#REF!</definedName>
    <definedName name="nnnnnnnnnnnnnnnnnnnnnnmmmmmmmmmmmmmmmmmmmmmmmbbbbbbbbbbbbbbbbbbbbbb" localSheetId="1">#REF!</definedName>
    <definedName name="nnnnnnnnnnnnnnnnnnnnnnmmmmmmmmmmmmmmmmmmmmmmmbbbbbbbbbbbbbbbbbbbbbb">#REF!</definedName>
    <definedName name="nonzero_agg" localSheetId="1">#REF!</definedName>
    <definedName name="nonzero_agg">#REF!</definedName>
    <definedName name="North_Carolina" localSheetId="1">#REF!</definedName>
    <definedName name="North_Carolina">#REF!</definedName>
    <definedName name="North_Dakota" localSheetId="1">#REF!</definedName>
    <definedName name="North_Dakota">#REF!</definedName>
    <definedName name="Northern_Mariana_Islands" localSheetId="1">#REF!</definedName>
    <definedName name="Northern_Mariana_Islands">#REF!</definedName>
    <definedName name="Ohio" localSheetId="1">#REF!</definedName>
    <definedName name="Ohio">#REF!</definedName>
    <definedName name="Oklahoma" localSheetId="1">#REF!</definedName>
    <definedName name="Oklahoma">#REF!</definedName>
    <definedName name="Open_ClosedSchools" localSheetId="1">#REF!</definedName>
    <definedName name="Open_ClosedSchools">#REF!</definedName>
    <definedName name="OpenDoc" localSheetId="1">#REF!</definedName>
    <definedName name="OpenDoc">#REF!</definedName>
    <definedName name="Oregon" localSheetId="1">#REF!</definedName>
    <definedName name="Oregon">#REF!</definedName>
    <definedName name="Other_Non_State_Allocations" localSheetId="1">#REF!</definedName>
    <definedName name="Other_Non_State_Allocations">#REF!</definedName>
    <definedName name="PARIS" localSheetId="1">#REF!</definedName>
    <definedName name="PARIS">#REF!</definedName>
    <definedName name="Pennsylvania" localSheetId="1">#REF!</definedName>
    <definedName name="Pennsylvania">#REF!</definedName>
    <definedName name="PhysLocPLFloor">#REF!</definedName>
    <definedName name="PriorDPLCFF" localSheetId="1">#REF!</definedName>
    <definedName name="PriorDPLCFF">#REF!</definedName>
    <definedName name="private_els_served_1718" localSheetId="1">#REF!</definedName>
    <definedName name="private_els_served_1718">#REF!</definedName>
    <definedName name="Puerto_Rico" localSheetId="1">#REF!</definedName>
    <definedName name="Puerto_Rico">#REF!</definedName>
    <definedName name="qqqqqqqqqqqqqqqqqqqqqqqqqqqqqqqqqqqqqqqqqqqqqqqqqqqqqqqqqqqqqqqqqqqqqqqqqqqqqqqqqqqqq" localSheetId="1">#REF!</definedName>
    <definedName name="qqqqqqqqqqqqqqqqqqqqqqqqqqqqqqqqqqqqqqqqqqqqqqqqqqqqqqqqqqqqqqqqqqqqqqqqqqqqqqqqqqqqq">#REF!</definedName>
    <definedName name="qry_08_09_AdjSchLvl___Dist___LFs" localSheetId="1">#REF!</definedName>
    <definedName name="qry_08_09_AdjSchLvl___Dist___LFs">#REF!</definedName>
    <definedName name="qry_aggr2007_Teacher_ct_to_LEA_level" localSheetId="1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>#REF!</definedName>
    <definedName name="qry_may_7_master_IV_16_programs" localSheetId="1">#REF!</definedName>
    <definedName name="qry_may_7_master_IV_16_programs">#REF!</definedName>
    <definedName name="qry_Teacher_ct_PAR_File_Sch_Level_to_Dist_Level" localSheetId="1">#REF!</definedName>
    <definedName name="qry_Teacher_ct_PAR_File_Sch_Level_to_Dist_Level">#REF!</definedName>
    <definedName name="qry03_District_Level_Data_LEAs" localSheetId="1">#REF!</definedName>
    <definedName name="qry03_District_Level_Data_LEAs">#REF!</definedName>
    <definedName name="qry05_District_Level_Data_NFCS" localSheetId="1">#REF!</definedName>
    <definedName name="qry05_District_Level_Data_NFCS">#REF!</definedName>
    <definedName name="qry1a_SRSA_Elig_Matched_with_Application__4_542_" localSheetId="1">#REF!</definedName>
    <definedName name="qry1a_SRSA_Elig_Matched_with_Application__4_542_">#REF!</definedName>
    <definedName name="qryAggreLFCS_NonCharter_SchLev" localSheetId="1">#REF!</definedName>
    <definedName name="qryAggreLFCS_NonCharter_SchLev">#REF!</definedName>
    <definedName name="qryChartersActive" localSheetId="1">#REF!</definedName>
    <definedName name="qryChartersActive">#REF!</definedName>
    <definedName name="qryFed_File_District_Level_no_DFCS" localSheetId="1">#REF!</definedName>
    <definedName name="qryFed_File_District_Level_no_DFCS">#REF!</definedName>
    <definedName name="qryFED_LFCS_NonCharters_aggreDistLev" localSheetId="1">#REF!</definedName>
    <definedName name="qryFED_LFCS_NonCharters_aggreDistLev">#REF!</definedName>
    <definedName name="qryFED_LFCS_NonCharters_AggreLEALev" localSheetId="1">#REF!</definedName>
    <definedName name="qryFED_LFCS_NonCharters_AggreLEALev">#REF!</definedName>
    <definedName name="qryPubschls" localSheetId="1">#REF!</definedName>
    <definedName name="qryPubschls">#REF!</definedName>
    <definedName name="QryReorgedDistricts" localSheetId="1">#REF!</definedName>
    <definedName name="QryReorgedDistricts">#REF!</definedName>
    <definedName name="qryUSED_TO_MAKE_tbl0910QEIA_EnrwFunding" localSheetId="1">#REF!</definedName>
    <definedName name="qryUSED_TO_MAKE_tbl0910QEIA_EnrwFunding">#REF!</definedName>
    <definedName name="Query" localSheetId="1">#REF!</definedName>
    <definedName name="Query">#REF!</definedName>
    <definedName name="QueryInsReceivedPrint" localSheetId="1">#REF!</definedName>
    <definedName name="QueryInsReceivedPrint">#REF!</definedName>
    <definedName name="revisedallocation" localSheetId="1">#REF!</definedName>
    <definedName name="revisedallocation">#REF!</definedName>
    <definedName name="Revisedfomula" localSheetId="1">#REF!</definedName>
    <definedName name="Revisedfomula">#REF!</definedName>
    <definedName name="Rhode_Island" localSheetId="1">#REF!</definedName>
    <definedName name="Rhode_Island">#REF!</definedName>
    <definedName name="Rvised" localSheetId="1">#REF!</definedName>
    <definedName name="Rvised">#REF!</definedName>
    <definedName name="rwtretrewtewtewtewtwertretretrewtretre" localSheetId="1">#REF!</definedName>
    <definedName name="rwtretrewtewtewtewtwertretretrewtretre">#REF!</definedName>
    <definedName name="sadfsfdsfdafgdasfsssssssssssssssssssssssssssssssssssssssssssssssss" localSheetId="1">#REF!</definedName>
    <definedName name="sadfsfdsfdafgdasfsssssssssssssssssssssssssssssssssssssssssssssssss">#REF!</definedName>
    <definedName name="sadsadfsadfsadsasd1354564654351" localSheetId="1">#REF!</definedName>
    <definedName name="sadsadfsadfsadsasd1354564654351">#REF!</definedName>
    <definedName name="SchoolDetailExpanded" localSheetId="1">#REF!</definedName>
    <definedName name="SchoolDetailExpanded">#REF!</definedName>
    <definedName name="sdddddddddddddddddddddddddddddddddddd" localSheetId="1">#REF!</definedName>
    <definedName name="sdddddddddddddddddddddddddddddddddddd">#REF!</definedName>
    <definedName name="sdf" localSheetId="1">#REF!</definedName>
    <definedName name="sdf">#REF!</definedName>
    <definedName name="sdfaaaaaaaaaaaaaaaaaa" localSheetId="1">#REF!</definedName>
    <definedName name="sdfaaaaaaaaaaaaaaaaaa">#REF!</definedName>
    <definedName name="sdfgfddddddddddddddddddddddddddddddddddddddddddddddddddddd" localSheetId="1">#REF!</definedName>
    <definedName name="sdfgfddddddddddddddddddddddddddddddddddddddddddddddddddddd">#REF!</definedName>
    <definedName name="sdfsadfsssa" localSheetId="1">#REF!</definedName>
    <definedName name="sdfsadfsssa">#REF!</definedName>
    <definedName name="sdfsdfdaewaewasd" localSheetId="1">#REF!</definedName>
    <definedName name="sdfsdfdaewaewasd">#REF!</definedName>
    <definedName name="sdfsdfdsvfdfsdfdsfdsfdsfdsfsfs" localSheetId="1">#REF!</definedName>
    <definedName name="sdfsdfdsvfdfsdfdsfdsfdsfdsfsfs">#REF!</definedName>
    <definedName name="sdsaddddddddddddddddddddddddddddddddddddddd" localSheetId="1">#REF!</definedName>
    <definedName name="sdsaddddddddddddddddddddddddddddddddddddddd">#REF!</definedName>
    <definedName name="sdsfsdfdgfffffffffffffffffffffffffffffffffffffffffffffffffffffffffffffffffff" localSheetId="1">#REF!</definedName>
    <definedName name="sdsfsdfdgfffffffffffffffffffffffffffffffffffffffffffffffffffffffffffffffffff">#REF!</definedName>
    <definedName name="sfdgdgdfgfdgfdgdfsgfdsgfdsg" localSheetId="1">#REF!</definedName>
    <definedName name="sfdgdgdfgfdgfdgdfsgfdsgfdsg">#REF!</definedName>
    <definedName name="SNOR_14_15_district_level">#REF!</definedName>
    <definedName name="SNOR_15_16_by_district">#REF!</definedName>
    <definedName name="SNOR_17_18_by_LEA" localSheetId="1">#REF!</definedName>
    <definedName name="SNOR_17_18_by_LEA">#REF!</definedName>
    <definedName name="SNOR_19_20_by_district" localSheetId="1">#REF!</definedName>
    <definedName name="SNOR_19_20_by_district">#REF!</definedName>
    <definedName name="SNOR_results_for_SFSD" localSheetId="1">#REF!</definedName>
    <definedName name="SNOR_results_for_SFSD">#REF!</definedName>
    <definedName name="South_Carolina" localSheetId="1">#REF!</definedName>
    <definedName name="South_Carolina">#REF!</definedName>
    <definedName name="South_Dakota" localSheetId="1">#REF!</definedName>
    <definedName name="South_Dakota">#REF!</definedName>
    <definedName name="sssssssssssssggggggggggggggggggggggeeee44444446hhhhhhhhhhhhhhhhhh" localSheetId="1">#REF!</definedName>
    <definedName name="sssssssssssssggggggggggggggggggggggeeee44444446hhhhhhhhhhhhhhhhhh">#REF!</definedName>
    <definedName name="ssssssssssssssssssssssssddddddddddddddddfffffffffffffffffffffffffgggggggggggggggggggggggggggggggggg" localSheetId="1">#REF!</definedName>
    <definedName name="ssssssssssssssssssssssssddddddddddddddddfffffffffffffffffffffffffgggggggggggggggggggggggggggggggggg">#REF!</definedName>
    <definedName name="ssssssssssssssssssssssssssssssssssssss" localSheetId="1">#REF!</definedName>
    <definedName name="ssssssssssssssssssssssssssssssssssssss">#REF!</definedName>
    <definedName name="ssssssssssssssssssssssssssssssssssssssssssssssssssssssssssssssssssssssssssssssssssssssssssssssss" localSheetId="1">#REF!</definedName>
    <definedName name="ssssssssssssssssssssssssssssssssssssssssssssssssssssssssssssssssssssssssssssssssssssssssssssssss">#REF!</definedName>
    <definedName name="STD" localSheetId="1">#REF!</definedName>
    <definedName name="STD">#REF!</definedName>
    <definedName name="tblPubschlsDownload" localSheetId="1">#REF!</definedName>
    <definedName name="tblPubschlsDownload">#REF!</definedName>
    <definedName name="Tennessee" localSheetId="1">#REF!</definedName>
    <definedName name="Tennessee">#REF!</definedName>
    <definedName name="TEST">#REF!</definedName>
    <definedName name="Texas" localSheetId="1">#REF!</definedName>
    <definedName name="Texas">#REF!</definedName>
    <definedName name="trbidrdrf." localSheetId="1">#REF!</definedName>
    <definedName name="trbidrdrf.">#REF!</definedName>
    <definedName name="tttttttttttttttttttttttttttwwwwwwwwwwwwwwwwwwweeeeeeeeeeeeeeeee" localSheetId="1">#REF!</definedName>
    <definedName name="tttttttttttttttttttttttttttwwwwwwwwwwwwwwwwwwweeeeeeeeeeeeeeeee">#REF!</definedName>
    <definedName name="uilkhjghjghjfhgfjtfghhggkjglh" localSheetId="1">#REF!</definedName>
    <definedName name="uilkhjghjghjfhgfjtfghhggkjglh">#REF!</definedName>
    <definedName name="UpdateCSLEAInfo" localSheetId="1">#REF!</definedName>
    <definedName name="UpdateCSLEAInfo">#REF!</definedName>
    <definedName name="Utah" localSheetId="1">#REF!</definedName>
    <definedName name="Utah">#REF!</definedName>
    <definedName name="Vendor_Match_Results" localSheetId="1">#REF!</definedName>
    <definedName name="Vendor_Match_Results">#REF!</definedName>
    <definedName name="Vermont" localSheetId="1">#REF!</definedName>
    <definedName name="Vermont">#REF!</definedName>
    <definedName name="Virgin_Islands" localSheetId="1">#REF!</definedName>
    <definedName name="Virgin_Islands">#REF!</definedName>
    <definedName name="Virginia" localSheetId="1">#REF!</definedName>
    <definedName name="Virginia">#REF!</definedName>
    <definedName name="vvvvvvvvvvvvvvffffffffffffffffffffffffffffffffffffffffffffjjjjjjjjjjjjjjjjjjjjjjjjjjjjjjj" localSheetId="1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 localSheetId="1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 localSheetId="1">#REF!</definedName>
    <definedName name="vvvvvvvvvvvvvvvvvvvvvvvvvvvvvvvvvvvvvvvvvvvvvvvvvvvvvvvvvvvvvvvvvvvvvvvvvvvvvvvvvvvvvvvvvvvvvvvvvvvv">#REF!</definedName>
    <definedName name="Washington" localSheetId="1">#REF!</definedName>
    <definedName name="Washington">#REF!</definedName>
    <definedName name="Web_list_el_1920" localSheetId="1">#REF!</definedName>
    <definedName name="Web_list_el_1920">#REF!</definedName>
    <definedName name="web_list_imm_1920" localSheetId="1">#REF!</definedName>
    <definedName name="web_list_imm_1920">#REF!</definedName>
    <definedName name="werterwtrewtewtew" localSheetId="1">#REF!</definedName>
    <definedName name="werterwtrewtewtew">#REF!</definedName>
    <definedName name="West_Virginia" localSheetId="1">#REF!</definedName>
    <definedName name="West_Virginia">#REF!</definedName>
    <definedName name="Wisconsin" localSheetId="1">#REF!</definedName>
    <definedName name="Wisconsin">#REF!</definedName>
    <definedName name="wwwwwwwwwwwwwwww" localSheetId="1">#REF!</definedName>
    <definedName name="wwwwwwwwwwwwwwww">#REF!</definedName>
    <definedName name="wwwwwwwwwwwwwwwwwwwwwwwwwwwwwwwwwwwwwwwwwwwwwwwwwwwwwwwwwwwwwwwwwwwwwwwwwwwwwwwwwwwwwwwwwwwwwwwwwwwwwwwwwwwwwwwwww" localSheetId="1">#REF!</definedName>
    <definedName name="wwwwwwwwwwwwwwwwwwwwwwwwwwwwwwwwwwwwwwwwwwwwwwwwwwwwwwwwwwwwwwwwwwwwwwwwwwwwwwwwwwwwwwwwwwwwwwwwwwwwwwwwwwwwwwwwww">#REF!</definedName>
    <definedName name="Wyoming" localSheetId="1">#REF!</definedName>
    <definedName name="Wyoming">#REF!</definedName>
    <definedName name="yuityuiutyity" localSheetId="1">#REF!</definedName>
    <definedName name="yuityuiutyity">#REF!</definedName>
    <definedName name="yyyyyyyyyyyyyyyyyyyyyyyyyyyyyyyyyyyyyyyyyyyyyyyyyyyyyy" localSheetId="1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8" i="2" l="1"/>
  <c r="M369" i="2"/>
  <c r="J370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66" i="2"/>
  <c r="M367" i="2"/>
  <c r="M7" i="2"/>
  <c r="D57" i="5"/>
  <c r="D57" i="3"/>
  <c r="M370" i="2" l="1"/>
  <c r="L370" i="2"/>
  <c r="K370" i="2"/>
</calcChain>
</file>

<file path=xl/sharedStrings.xml><?xml version="1.0" encoding="utf-8"?>
<sst xmlns="http://schemas.openxmlformats.org/spreadsheetml/2006/main" count="3256" uniqueCount="1272">
  <si>
    <t>County
Name</t>
  </si>
  <si>
    <t>FI$Cal
Supplier ID</t>
  </si>
  <si>
    <t>FI$Cal
Address
Sequence ID</t>
  </si>
  <si>
    <t>Full CDS Code</t>
  </si>
  <si>
    <t>County
Code</t>
  </si>
  <si>
    <t>District
Code</t>
  </si>
  <si>
    <t>School
Code</t>
  </si>
  <si>
    <t>Service
Location
Field</t>
  </si>
  <si>
    <t>Local Educational Agency</t>
  </si>
  <si>
    <t>Total Amount of State Match Funding [$1.00 Per $1.00 Withheld]</t>
  </si>
  <si>
    <t>Apportionment Amount Paid from  PCA 25660</t>
  </si>
  <si>
    <t xml:space="preserve">Total Apportionment </t>
  </si>
  <si>
    <t>Statewide Total</t>
  </si>
  <si>
    <t>California Department of Education</t>
  </si>
  <si>
    <t>School Fiscal Services Division</t>
  </si>
  <si>
    <t>Classified School Employee Summer Assistance Program</t>
  </si>
  <si>
    <t>County Code</t>
  </si>
  <si>
    <t>County
Treasurer</t>
  </si>
  <si>
    <t>Invoice #</t>
  </si>
  <si>
    <t>County
Total</t>
  </si>
  <si>
    <t>September 2024</t>
  </si>
  <si>
    <t>20-25691 08-16-2024</t>
  </si>
  <si>
    <t>Apportionment Amount Paid from  PCA 25691</t>
  </si>
  <si>
    <t>Alameda</t>
  </si>
  <si>
    <t>0000011784</t>
  </si>
  <si>
    <t>01611270000000</t>
  </si>
  <si>
    <t>01</t>
  </si>
  <si>
    <t>16112</t>
  </si>
  <si>
    <t>0000000</t>
  </si>
  <si>
    <t>Albany City Unified</t>
  </si>
  <si>
    <t>01611430000000</t>
  </si>
  <si>
    <t>16114</t>
  </si>
  <si>
    <t>Berkeley Unified</t>
  </si>
  <si>
    <t>01611500000000</t>
  </si>
  <si>
    <t>16115</t>
  </si>
  <si>
    <t>Castro Valley Unified</t>
  </si>
  <si>
    <t>01611680000000</t>
  </si>
  <si>
    <t>16116</t>
  </si>
  <si>
    <t>Emery Unified</t>
  </si>
  <si>
    <t>01611760000000</t>
  </si>
  <si>
    <t>16117</t>
  </si>
  <si>
    <t>Fremont Unified</t>
  </si>
  <si>
    <t>01612000000000</t>
  </si>
  <si>
    <t>16120</t>
  </si>
  <si>
    <t>Livermore Valley Joint Unified</t>
  </si>
  <si>
    <t>01612340000000</t>
  </si>
  <si>
    <t>16123</t>
  </si>
  <si>
    <t>Newark Unified</t>
  </si>
  <si>
    <t>01612750000000</t>
  </si>
  <si>
    <t>16127</t>
  </si>
  <si>
    <t>Piedmont City Unified</t>
  </si>
  <si>
    <t>01612910000000</t>
  </si>
  <si>
    <t>16129</t>
  </si>
  <si>
    <t>San Leandro Unified</t>
  </si>
  <si>
    <t>01613090000000</t>
  </si>
  <si>
    <t>16130</t>
  </si>
  <si>
    <t>San Lorenzo Unified</t>
  </si>
  <si>
    <t>01750930000000</t>
  </si>
  <si>
    <t>17509</t>
  </si>
  <si>
    <t>Dublin Unified</t>
  </si>
  <si>
    <t>01751010000000</t>
  </si>
  <si>
    <t>17510</t>
  </si>
  <si>
    <t>Pleasanton Unified</t>
  </si>
  <si>
    <t>Amador</t>
  </si>
  <si>
    <t>0000011786</t>
  </si>
  <si>
    <t>03100330000000</t>
  </si>
  <si>
    <t>03</t>
  </si>
  <si>
    <t>31003</t>
  </si>
  <si>
    <t>Amador County Office of Education</t>
  </si>
  <si>
    <t>03739810000000</t>
  </si>
  <si>
    <t>37398</t>
  </si>
  <si>
    <t>Amador County Unified</t>
  </si>
  <si>
    <t>Butte</t>
  </si>
  <si>
    <t>0000004172</t>
  </si>
  <si>
    <t>04615150000000</t>
  </si>
  <si>
    <t>04</t>
  </si>
  <si>
    <t>46151</t>
  </si>
  <si>
    <t>Oroville Union High</t>
  </si>
  <si>
    <t>04615230000000</t>
  </si>
  <si>
    <t>46152</t>
  </si>
  <si>
    <t>Palermo Union Elementary</t>
  </si>
  <si>
    <t>04615310000000</t>
  </si>
  <si>
    <t>46153</t>
  </si>
  <si>
    <t>Paradise Unified</t>
  </si>
  <si>
    <t>04615490000000</t>
  </si>
  <si>
    <t>46154</t>
  </si>
  <si>
    <t>Thermalito Union Elementary</t>
  </si>
  <si>
    <t>Calaveras</t>
  </si>
  <si>
    <t>0000011788</t>
  </si>
  <si>
    <t>05615640000000</t>
  </si>
  <si>
    <t>05</t>
  </si>
  <si>
    <t>56156</t>
  </si>
  <si>
    <t>Calaveras Unified</t>
  </si>
  <si>
    <t>05615800000000</t>
  </si>
  <si>
    <t>56158</t>
  </si>
  <si>
    <t>Vallecito Union</t>
  </si>
  <si>
    <t>Colusa</t>
  </si>
  <si>
    <t>0000011787</t>
  </si>
  <si>
    <t>06616140000000</t>
  </si>
  <si>
    <t>06</t>
  </si>
  <si>
    <t>66161</t>
  </si>
  <si>
    <t>Pierce Joint Unified</t>
  </si>
  <si>
    <t>Contra Costa</t>
  </si>
  <si>
    <t>0000009047</t>
  </si>
  <si>
    <t>07616300000000</t>
  </si>
  <si>
    <t>07</t>
  </si>
  <si>
    <t>76163</t>
  </si>
  <si>
    <t>Acalanes Union High</t>
  </si>
  <si>
    <t>07616970000000</t>
  </si>
  <si>
    <t>76169</t>
  </si>
  <si>
    <t>John Swett Unified</t>
  </si>
  <si>
    <t>07617050000000</t>
  </si>
  <si>
    <t>76170</t>
  </si>
  <si>
    <t>Knightsen Elementary</t>
  </si>
  <si>
    <t>07617130000000</t>
  </si>
  <si>
    <t>76171</t>
  </si>
  <si>
    <t>Lafayette Elementary</t>
  </si>
  <si>
    <t>07617390000000</t>
  </si>
  <si>
    <t>76173</t>
  </si>
  <si>
    <t>Martinez Unified</t>
  </si>
  <si>
    <t>07617470000000</t>
  </si>
  <si>
    <t>76174</t>
  </si>
  <si>
    <t>Moraga Elementary</t>
  </si>
  <si>
    <t>07617700000000</t>
  </si>
  <si>
    <t>76177</t>
  </si>
  <si>
    <t>Orinda Union Elementary</t>
  </si>
  <si>
    <t>07618040000000</t>
  </si>
  <si>
    <t>76180</t>
  </si>
  <si>
    <t>San Ramon Valley Unified</t>
  </si>
  <si>
    <t>07618120000000</t>
  </si>
  <si>
    <t>76181</t>
  </si>
  <si>
    <t>Walnut Creek Elementary</t>
  </si>
  <si>
    <t>El Dorado</t>
  </si>
  <si>
    <t>0000011790</t>
  </si>
  <si>
    <t>09100900000000</t>
  </si>
  <si>
    <t>09</t>
  </si>
  <si>
    <t>91009</t>
  </si>
  <si>
    <t>El Dorado County Office of Education</t>
  </si>
  <si>
    <t>09618380000000</t>
  </si>
  <si>
    <t>96183</t>
  </si>
  <si>
    <t>Buckeye Union Elementary</t>
  </si>
  <si>
    <t>09618530000000</t>
  </si>
  <si>
    <t>96185</t>
  </si>
  <si>
    <t>El Dorado Union High</t>
  </si>
  <si>
    <t>09618790000000</t>
  </si>
  <si>
    <t>96187</t>
  </si>
  <si>
    <t>Gold Oak Union Elementary</t>
  </si>
  <si>
    <t>09618870000000</t>
  </si>
  <si>
    <t>96188</t>
  </si>
  <si>
    <t>Gold Trail Union Elementary</t>
  </si>
  <si>
    <t>09619030000000</t>
  </si>
  <si>
    <t>96190</t>
  </si>
  <si>
    <t>Lake Tahoe Unified</t>
  </si>
  <si>
    <t>09619290000000</t>
  </si>
  <si>
    <t>96192</t>
  </si>
  <si>
    <t>Mother Lode Union Elementary</t>
  </si>
  <si>
    <t>09619450000000</t>
  </si>
  <si>
    <t>96194</t>
  </si>
  <si>
    <t>Pioneer Union Elementary</t>
  </si>
  <si>
    <t>09619520000000</t>
  </si>
  <si>
    <t>96195</t>
  </si>
  <si>
    <t>Placerville Union Elementary</t>
  </si>
  <si>
    <t>09619780000000</t>
  </si>
  <si>
    <t>96197</t>
  </si>
  <si>
    <t>Rescue Union Elementary</t>
  </si>
  <si>
    <t>09737830000000</t>
  </si>
  <si>
    <t>97378</t>
  </si>
  <si>
    <t>Black Oak Mine Unified</t>
  </si>
  <si>
    <t>Fresno</t>
  </si>
  <si>
    <t>0000006842</t>
  </si>
  <si>
    <t>10621250000000</t>
  </si>
  <si>
    <t>10</t>
  </si>
  <si>
    <t>06212</t>
  </si>
  <si>
    <t>Coalinga-Huron Unified</t>
  </si>
  <si>
    <t>10621660000000</t>
  </si>
  <si>
    <t>06216</t>
  </si>
  <si>
    <t>Fresno Unified</t>
  </si>
  <si>
    <t>10624300000000</t>
  </si>
  <si>
    <t>06243</t>
  </si>
  <si>
    <t>Selma Unified</t>
  </si>
  <si>
    <t>10751270000000</t>
  </si>
  <si>
    <t>07512</t>
  </si>
  <si>
    <t>Mendota Unified</t>
  </si>
  <si>
    <t>Glenn</t>
  </si>
  <si>
    <t>0000011791</t>
  </si>
  <si>
    <t>11101160000000</t>
  </si>
  <si>
    <t>11</t>
  </si>
  <si>
    <t>11011</t>
  </si>
  <si>
    <t>Glenn County Office of Education</t>
  </si>
  <si>
    <t>11625540000000</t>
  </si>
  <si>
    <t>16255</t>
  </si>
  <si>
    <t>Capay Joint Union Elementary</t>
  </si>
  <si>
    <t>11625960000000</t>
  </si>
  <si>
    <t>16259</t>
  </si>
  <si>
    <t>Lake Elementary</t>
  </si>
  <si>
    <t>11626380000000</t>
  </si>
  <si>
    <t>16263</t>
  </si>
  <si>
    <t>Plaza Elementary</t>
  </si>
  <si>
    <t>11626460000000</t>
  </si>
  <si>
    <t>16264</t>
  </si>
  <si>
    <t>Princeton Joint Unified</t>
  </si>
  <si>
    <t>11626530000000</t>
  </si>
  <si>
    <t>16265</t>
  </si>
  <si>
    <t>Stony Creek Joint Unified</t>
  </si>
  <si>
    <t>11626610000000</t>
  </si>
  <si>
    <t>16266</t>
  </si>
  <si>
    <t>Willows Unified</t>
  </si>
  <si>
    <t>11765620000000</t>
  </si>
  <si>
    <t>17656</t>
  </si>
  <si>
    <t>Hamilton Unified</t>
  </si>
  <si>
    <t>Humboldt</t>
  </si>
  <si>
    <t>0000011813</t>
  </si>
  <si>
    <t>12101240000000</t>
  </si>
  <si>
    <t>12</t>
  </si>
  <si>
    <t>21012</t>
  </si>
  <si>
    <t>Humboldt County Office of Education</t>
  </si>
  <si>
    <t>12626790000000</t>
  </si>
  <si>
    <t>26267</t>
  </si>
  <si>
    <t>Arcata Elementary</t>
  </si>
  <si>
    <t>12630320000000</t>
  </si>
  <si>
    <t>26303</t>
  </si>
  <si>
    <t>South Bay Union Elementary</t>
  </si>
  <si>
    <t>12755150000000</t>
  </si>
  <si>
    <t>27551</t>
  </si>
  <si>
    <t>Eureka City Schools</t>
  </si>
  <si>
    <t>Imperial</t>
  </si>
  <si>
    <t>0000011814</t>
  </si>
  <si>
    <t>13632140000000</t>
  </si>
  <si>
    <t>13</t>
  </si>
  <si>
    <t>36321</t>
  </si>
  <si>
    <t>San Pasqual Valley Unified</t>
  </si>
  <si>
    <t>Inyo</t>
  </si>
  <si>
    <t>0000008422</t>
  </si>
  <si>
    <t>14632970000000</t>
  </si>
  <si>
    <t>14</t>
  </si>
  <si>
    <t>46329</t>
  </si>
  <si>
    <t>Owens Valley Unified</t>
  </si>
  <si>
    <t>14766870000000</t>
  </si>
  <si>
    <t>47668</t>
  </si>
  <si>
    <t>Bishop Unified</t>
  </si>
  <si>
    <t>Kern</t>
  </si>
  <si>
    <t>0000040496</t>
  </si>
  <si>
    <t>15634040000000</t>
  </si>
  <si>
    <t>15</t>
  </si>
  <si>
    <t>56340</t>
  </si>
  <si>
    <t>Delano Union Elementary</t>
  </si>
  <si>
    <t>15634200000000</t>
  </si>
  <si>
    <t>56342</t>
  </si>
  <si>
    <t>Di Giorgio Elementary</t>
  </si>
  <si>
    <t>15635450000000</t>
  </si>
  <si>
    <t>56354</t>
  </si>
  <si>
    <t>Kernville Union Elementary</t>
  </si>
  <si>
    <t>15635780000000</t>
  </si>
  <si>
    <t>56357</t>
  </si>
  <si>
    <t>Richland Union Elementary</t>
  </si>
  <si>
    <t>15637760000000</t>
  </si>
  <si>
    <t>56377</t>
  </si>
  <si>
    <t>Southern Kern Unified</t>
  </si>
  <si>
    <t>15638340000000</t>
  </si>
  <si>
    <t>56383</t>
  </si>
  <si>
    <t>Vineland Elementary</t>
  </si>
  <si>
    <t>15638590000000</t>
  </si>
  <si>
    <t>56385</t>
  </si>
  <si>
    <t>Wasco Union High</t>
  </si>
  <si>
    <t>15737420000000</t>
  </si>
  <si>
    <t>57374</t>
  </si>
  <si>
    <t>Sierra Sands Unified</t>
  </si>
  <si>
    <t>15751680000000</t>
  </si>
  <si>
    <t>57516</t>
  </si>
  <si>
    <t>El Tejon Unified</t>
  </si>
  <si>
    <t>Kings</t>
  </si>
  <si>
    <t>0000012471</t>
  </si>
  <si>
    <t>16101650000000</t>
  </si>
  <si>
    <t>16</t>
  </si>
  <si>
    <t>61016</t>
  </si>
  <si>
    <t>Kings County Office of Education</t>
  </si>
  <si>
    <t>16638830000000</t>
  </si>
  <si>
    <t>66388</t>
  </si>
  <si>
    <t>Central Union Elementary</t>
  </si>
  <si>
    <t>16639170000000</t>
  </si>
  <si>
    <t>66391</t>
  </si>
  <si>
    <t>Hanford Elementary</t>
  </si>
  <si>
    <t>16639250000000</t>
  </si>
  <si>
    <t>66392</t>
  </si>
  <si>
    <t>Hanford Joint Union High</t>
  </si>
  <si>
    <t>16639740000000</t>
  </si>
  <si>
    <t>66397</t>
  </si>
  <si>
    <t>Lemoore Union Elementary</t>
  </si>
  <si>
    <t>16639820000000</t>
  </si>
  <si>
    <t>66398</t>
  </si>
  <si>
    <t>Lemoore Union High</t>
  </si>
  <si>
    <t>Lake</t>
  </si>
  <si>
    <t>0000011819</t>
  </si>
  <si>
    <t>17101730000000</t>
  </si>
  <si>
    <t>17</t>
  </si>
  <si>
    <t>71017</t>
  </si>
  <si>
    <t>Lake County Office of Education</t>
  </si>
  <si>
    <t>17640140000000</t>
  </si>
  <si>
    <t>76401</t>
  </si>
  <si>
    <t>Kelseyville Unified</t>
  </si>
  <si>
    <t>17640220000000</t>
  </si>
  <si>
    <t>76402</t>
  </si>
  <si>
    <t>Konocti Unified</t>
  </si>
  <si>
    <t>17769760000000</t>
  </si>
  <si>
    <t>77697</t>
  </si>
  <si>
    <t>Upper Lake Unified</t>
  </si>
  <si>
    <t>Lassen</t>
  </si>
  <si>
    <t>0000011821</t>
  </si>
  <si>
    <t>18641050000000</t>
  </si>
  <si>
    <t>18</t>
  </si>
  <si>
    <t>86410</t>
  </si>
  <si>
    <t>Janesville Union Elementary</t>
  </si>
  <si>
    <t>18641390000000</t>
  </si>
  <si>
    <t>86413</t>
  </si>
  <si>
    <t>Lassen Union High</t>
  </si>
  <si>
    <t>Los Angeles</t>
  </si>
  <si>
    <t>0000044132</t>
  </si>
  <si>
    <t>19101990000000</t>
  </si>
  <si>
    <t>19</t>
  </si>
  <si>
    <t>91019</t>
  </si>
  <si>
    <t>Los Angeles County Office of Education</t>
  </si>
  <si>
    <t>19642120000000</t>
  </si>
  <si>
    <t>96421</t>
  </si>
  <si>
    <t>ABC Unified</t>
  </si>
  <si>
    <t>19642610000000</t>
  </si>
  <si>
    <t>96426</t>
  </si>
  <si>
    <t>Arcadia Unified</t>
  </si>
  <si>
    <t>19642870000000</t>
  </si>
  <si>
    <t>96428</t>
  </si>
  <si>
    <t>Baldwin Park Unified</t>
  </si>
  <si>
    <t>19642950000000</t>
  </si>
  <si>
    <t>96429</t>
  </si>
  <si>
    <t>Bassett Unified</t>
  </si>
  <si>
    <t>19643030000000</t>
  </si>
  <si>
    <t>96430</t>
  </si>
  <si>
    <t>Bellflower Unified</t>
  </si>
  <si>
    <t>19643110000000</t>
  </si>
  <si>
    <t>96431</t>
  </si>
  <si>
    <t>Beverly Hills Unified</t>
  </si>
  <si>
    <t>19643370000000</t>
  </si>
  <si>
    <t>96433</t>
  </si>
  <si>
    <t>Burbank Unified</t>
  </si>
  <si>
    <t>19643450000000</t>
  </si>
  <si>
    <t>96434</t>
  </si>
  <si>
    <t>Castaic Union</t>
  </si>
  <si>
    <t>19643520000000</t>
  </si>
  <si>
    <t>96435</t>
  </si>
  <si>
    <t>Centinela Valley Union High</t>
  </si>
  <si>
    <t>19643780000000</t>
  </si>
  <si>
    <t>96437</t>
  </si>
  <si>
    <t>Charter Oak Unified</t>
  </si>
  <si>
    <t>19644360000000</t>
  </si>
  <si>
    <t>96443</t>
  </si>
  <si>
    <t>Covina-Valley Unified</t>
  </si>
  <si>
    <t>19644690000000</t>
  </si>
  <si>
    <t>96446</t>
  </si>
  <si>
    <t>Duarte Unified</t>
  </si>
  <si>
    <t>19644770000000</t>
  </si>
  <si>
    <t>96447</t>
  </si>
  <si>
    <t>Eastside Union Elementary</t>
  </si>
  <si>
    <t>19644850000000</t>
  </si>
  <si>
    <t>96448</t>
  </si>
  <si>
    <t>East Whittier City Elementary</t>
  </si>
  <si>
    <t>19645190000000</t>
  </si>
  <si>
    <t>96451</t>
  </si>
  <si>
    <t>El Monte Union High</t>
  </si>
  <si>
    <t>19645270000000</t>
  </si>
  <si>
    <t>96452</t>
  </si>
  <si>
    <t>El Rancho Unified</t>
  </si>
  <si>
    <t>19645500000000</t>
  </si>
  <si>
    <t>96455</t>
  </si>
  <si>
    <t>Garvey Elementary</t>
  </si>
  <si>
    <t>19645680000000</t>
  </si>
  <si>
    <t>96456</t>
  </si>
  <si>
    <t>Glendale Unified</t>
  </si>
  <si>
    <t>19646670000000</t>
  </si>
  <si>
    <t>96466</t>
  </si>
  <si>
    <t>Lancaster Elementary</t>
  </si>
  <si>
    <t>19646910000000</t>
  </si>
  <si>
    <t>96469</t>
  </si>
  <si>
    <t>Lawndale Elementary</t>
  </si>
  <si>
    <t>19647090000000</t>
  </si>
  <si>
    <t>96470</t>
  </si>
  <si>
    <t>Lennox</t>
  </si>
  <si>
    <t>19647170000000</t>
  </si>
  <si>
    <t>96471</t>
  </si>
  <si>
    <t>Little Lake City Elementary</t>
  </si>
  <si>
    <t>19647330000000</t>
  </si>
  <si>
    <t>96473</t>
  </si>
  <si>
    <t>Los Angeles Unified</t>
  </si>
  <si>
    <t>19647580000000</t>
  </si>
  <si>
    <t>96475</t>
  </si>
  <si>
    <t>Los Nietos</t>
  </si>
  <si>
    <t>19647740000000</t>
  </si>
  <si>
    <t>96477</t>
  </si>
  <si>
    <t>Lynwood Unified</t>
  </si>
  <si>
    <t>19647900000000</t>
  </si>
  <si>
    <t>96479</t>
  </si>
  <si>
    <t>Monrovia Unified</t>
  </si>
  <si>
    <t>19648080000000</t>
  </si>
  <si>
    <t>96480</t>
  </si>
  <si>
    <t>Montebello Unified</t>
  </si>
  <si>
    <t>19648400000000</t>
  </si>
  <si>
    <t>96484</t>
  </si>
  <si>
    <t>Norwalk-La Mirada Unified</t>
  </si>
  <si>
    <t>19648730000000</t>
  </si>
  <si>
    <t>96487</t>
  </si>
  <si>
    <t>Paramount Unified</t>
  </si>
  <si>
    <t>19648810000000</t>
  </si>
  <si>
    <t>96488</t>
  </si>
  <si>
    <t>Pasadena Unified</t>
  </si>
  <si>
    <t>19649640000000</t>
  </si>
  <si>
    <t>96496</t>
  </si>
  <si>
    <t>San Marino Unified</t>
  </si>
  <si>
    <t>19649800000000</t>
  </si>
  <si>
    <t>96498</t>
  </si>
  <si>
    <t>Santa Monica-Malibu Unified</t>
  </si>
  <si>
    <t>19649980000000</t>
  </si>
  <si>
    <t>96499</t>
  </si>
  <si>
    <t>Saugus Union</t>
  </si>
  <si>
    <t>19650290000000</t>
  </si>
  <si>
    <t>96502</t>
  </si>
  <si>
    <t>South Pasadena Unified</t>
  </si>
  <si>
    <t>19650370000000</t>
  </si>
  <si>
    <t>96503</t>
  </si>
  <si>
    <t>South Whittier Elementary</t>
  </si>
  <si>
    <t>19650450000000</t>
  </si>
  <si>
    <t>96504</t>
  </si>
  <si>
    <t>Sulphur Springs Union</t>
  </si>
  <si>
    <t>19650520000000</t>
  </si>
  <si>
    <t>96505</t>
  </si>
  <si>
    <t>Temple City Unified</t>
  </si>
  <si>
    <t>19650600000000</t>
  </si>
  <si>
    <t>96506</t>
  </si>
  <si>
    <t>Torrance Unified</t>
  </si>
  <si>
    <t>19650780000000</t>
  </si>
  <si>
    <t>96507</t>
  </si>
  <si>
    <t>Valle Lindo Elementary</t>
  </si>
  <si>
    <t>19650940000000</t>
  </si>
  <si>
    <t>96509</t>
  </si>
  <si>
    <t>West Covina Unified</t>
  </si>
  <si>
    <t>19651020000000</t>
  </si>
  <si>
    <t>96510</t>
  </si>
  <si>
    <t>Westside Union Elementary</t>
  </si>
  <si>
    <t>19651100000000</t>
  </si>
  <si>
    <t>96511</t>
  </si>
  <si>
    <t>Whittier City Elementary</t>
  </si>
  <si>
    <t>19651280000000</t>
  </si>
  <si>
    <t>96512</t>
  </si>
  <si>
    <t>Whittier Union High</t>
  </si>
  <si>
    <t>19651360000000</t>
  </si>
  <si>
    <t>96513</t>
  </si>
  <si>
    <t>William S. Hart Union High</t>
  </si>
  <si>
    <t>19734370000000</t>
  </si>
  <si>
    <t>97343</t>
  </si>
  <si>
    <t>Compton Unified</t>
  </si>
  <si>
    <t>19734450000000</t>
  </si>
  <si>
    <t>97344</t>
  </si>
  <si>
    <t>Hacienda la Puente Unified</t>
  </si>
  <si>
    <t>19734520000000</t>
  </si>
  <si>
    <t>97345</t>
  </si>
  <si>
    <t>Rowland Unified</t>
  </si>
  <si>
    <t>19753330000000</t>
  </si>
  <si>
    <t>97533</t>
  </si>
  <si>
    <t>Manhattan Beach Unified</t>
  </si>
  <si>
    <t>19753410000000</t>
  </si>
  <si>
    <t>97534</t>
  </si>
  <si>
    <t>Redondo Beach Unified</t>
  </si>
  <si>
    <t>19757130000000</t>
  </si>
  <si>
    <t>97571</t>
  </si>
  <si>
    <t>Alhambra Unified</t>
  </si>
  <si>
    <t>Madera</t>
  </si>
  <si>
    <t>0000011826</t>
  </si>
  <si>
    <t>20652430000000</t>
  </si>
  <si>
    <t>20</t>
  </si>
  <si>
    <t>06524</t>
  </si>
  <si>
    <t>Madera Unified</t>
  </si>
  <si>
    <t>Marin</t>
  </si>
  <si>
    <t>0000004508</t>
  </si>
  <si>
    <t>21653590000000</t>
  </si>
  <si>
    <t>21</t>
  </si>
  <si>
    <t>16535</t>
  </si>
  <si>
    <t>Lagunitas Elementary</t>
  </si>
  <si>
    <t>21653670000000</t>
  </si>
  <si>
    <t>16536</t>
  </si>
  <si>
    <t>Larkspur-Corte Madera</t>
  </si>
  <si>
    <t>21654250000000</t>
  </si>
  <si>
    <t>16542</t>
  </si>
  <si>
    <t>Reed Union Elementary</t>
  </si>
  <si>
    <t>21654580000000</t>
  </si>
  <si>
    <t>16545</t>
  </si>
  <si>
    <t>San Rafael City Elementary</t>
  </si>
  <si>
    <t>21654660000000</t>
  </si>
  <si>
    <t>16546</t>
  </si>
  <si>
    <t>San Rafael City High</t>
  </si>
  <si>
    <t>21654740000000</t>
  </si>
  <si>
    <t>16547</t>
  </si>
  <si>
    <t>Sausalito Marin City</t>
  </si>
  <si>
    <t>Mariposa</t>
  </si>
  <si>
    <t>0000011869</t>
  </si>
  <si>
    <t>22655320000000</t>
  </si>
  <si>
    <t>22</t>
  </si>
  <si>
    <t>26553</t>
  </si>
  <si>
    <t>Mariposa County Unified</t>
  </si>
  <si>
    <t>Mendocino</t>
  </si>
  <si>
    <t>0000004364</t>
  </si>
  <si>
    <t>23655400000000</t>
  </si>
  <si>
    <t>23</t>
  </si>
  <si>
    <t>36554</t>
  </si>
  <si>
    <t>Anderson Valley Unified</t>
  </si>
  <si>
    <t>23655570000000</t>
  </si>
  <si>
    <t>36555</t>
  </si>
  <si>
    <t>Arena Union Elementary</t>
  </si>
  <si>
    <t>23655650000000</t>
  </si>
  <si>
    <t>36556</t>
  </si>
  <si>
    <t>Fort Bragg Unified</t>
  </si>
  <si>
    <t>23655810000000</t>
  </si>
  <si>
    <t>36558</t>
  </si>
  <si>
    <t>Mendocino Unified</t>
  </si>
  <si>
    <t>23655990000000</t>
  </si>
  <si>
    <t>36559</t>
  </si>
  <si>
    <t>Point Arena Joint Union High</t>
  </si>
  <si>
    <t>23656070000000</t>
  </si>
  <si>
    <t>36560</t>
  </si>
  <si>
    <t>Round Valley Unified</t>
  </si>
  <si>
    <t>23656150000000</t>
  </si>
  <si>
    <t>36561</t>
  </si>
  <si>
    <t>Ukiah Unified</t>
  </si>
  <si>
    <t>23656230000000</t>
  </si>
  <si>
    <t>36562</t>
  </si>
  <si>
    <t>Willits Unified</t>
  </si>
  <si>
    <t>23739160000000</t>
  </si>
  <si>
    <t>37391</t>
  </si>
  <si>
    <t>Laytonville Unified</t>
  </si>
  <si>
    <t>23752180000000</t>
  </si>
  <si>
    <t>37521</t>
  </si>
  <si>
    <t>Leggett Valley Unified</t>
  </si>
  <si>
    <t>Merced</t>
  </si>
  <si>
    <t>0000011831</t>
  </si>
  <si>
    <t>24656980000000</t>
  </si>
  <si>
    <t>24</t>
  </si>
  <si>
    <t>46569</t>
  </si>
  <si>
    <t>Hilmar Unified</t>
  </si>
  <si>
    <t>24657480000000</t>
  </si>
  <si>
    <t>46574</t>
  </si>
  <si>
    <t>Livingston Union</t>
  </si>
  <si>
    <t>24657710000000</t>
  </si>
  <si>
    <t>46577</t>
  </si>
  <si>
    <t>Merced City Elementary</t>
  </si>
  <si>
    <t>24657890000000</t>
  </si>
  <si>
    <t>46578</t>
  </si>
  <si>
    <t>Merced Union High</t>
  </si>
  <si>
    <t>24658210000000</t>
  </si>
  <si>
    <t>46582</t>
  </si>
  <si>
    <t>Planada Elementary</t>
  </si>
  <si>
    <t>24658620000000</t>
  </si>
  <si>
    <t>46586</t>
  </si>
  <si>
    <t>Weaver Union</t>
  </si>
  <si>
    <t>24658700000000</t>
  </si>
  <si>
    <t>46587</t>
  </si>
  <si>
    <t>Winton</t>
  </si>
  <si>
    <t>24736190000000</t>
  </si>
  <si>
    <t>47361</t>
  </si>
  <si>
    <t>Gustine Unified</t>
  </si>
  <si>
    <t>24753170000000</t>
  </si>
  <si>
    <t>47531</t>
  </si>
  <si>
    <t>Dos Palos Oro Loma Joint Unified</t>
  </si>
  <si>
    <t>24753660000000</t>
  </si>
  <si>
    <t>47536</t>
  </si>
  <si>
    <t>Delhi Unified</t>
  </si>
  <si>
    <t>Modoc</t>
  </si>
  <si>
    <t>0000004323</t>
  </si>
  <si>
    <t>25102560000000</t>
  </si>
  <si>
    <t>25</t>
  </si>
  <si>
    <t>51025</t>
  </si>
  <si>
    <t>Modoc County Office of Education</t>
  </si>
  <si>
    <t>Mono</t>
  </si>
  <si>
    <t>0000011833</t>
  </si>
  <si>
    <t>26102640000000</t>
  </si>
  <si>
    <t>26</t>
  </si>
  <si>
    <t>61026</t>
  </si>
  <si>
    <t>Mono County Office of Education</t>
  </si>
  <si>
    <t>26736680000000</t>
  </si>
  <si>
    <t>67366</t>
  </si>
  <si>
    <t>Eastern Sierra Unified</t>
  </si>
  <si>
    <t>Monterey</t>
  </si>
  <si>
    <t>0000008322</t>
  </si>
  <si>
    <t>27102720000000</t>
  </si>
  <si>
    <t>27</t>
  </si>
  <si>
    <t>71027</t>
  </si>
  <si>
    <t>Monterey County Office of Education</t>
  </si>
  <si>
    <t>27659610000000</t>
  </si>
  <si>
    <t>76596</t>
  </si>
  <si>
    <t>Alisal Union</t>
  </si>
  <si>
    <t>27659870000000</t>
  </si>
  <si>
    <t>76598</t>
  </si>
  <si>
    <t>Carmel Unified</t>
  </si>
  <si>
    <t>27659950000000</t>
  </si>
  <si>
    <t>76599</t>
  </si>
  <si>
    <t>Chualar Union</t>
  </si>
  <si>
    <t>27660920000000</t>
  </si>
  <si>
    <t>76609</t>
  </si>
  <si>
    <t>Monterey Peninsula Unified</t>
  </si>
  <si>
    <t>27661340000000</t>
  </si>
  <si>
    <t>76613</t>
  </si>
  <si>
    <t>Pacific Grove Unified</t>
  </si>
  <si>
    <t>27661590000000</t>
  </si>
  <si>
    <t>76615</t>
  </si>
  <si>
    <t>Salinas Union High</t>
  </si>
  <si>
    <t>27661670000000</t>
  </si>
  <si>
    <t>76616</t>
  </si>
  <si>
    <t>San Antonio Union Elementary</t>
  </si>
  <si>
    <t>27661750000000</t>
  </si>
  <si>
    <t>76617</t>
  </si>
  <si>
    <t>San Ardo Union Elementary</t>
  </si>
  <si>
    <t>27661910000000</t>
  </si>
  <si>
    <t>76619</t>
  </si>
  <si>
    <t>Santa Rita Union Elementary</t>
  </si>
  <si>
    <t>27751500000000</t>
  </si>
  <si>
    <t>77515</t>
  </si>
  <si>
    <t>Big Sur Unified</t>
  </si>
  <si>
    <t>27754400000000</t>
  </si>
  <si>
    <t>77544</t>
  </si>
  <si>
    <t>Soledad Unified</t>
  </si>
  <si>
    <t>27754730000000</t>
  </si>
  <si>
    <t>77547</t>
  </si>
  <si>
    <t>Gonzales Unified</t>
  </si>
  <si>
    <t>Napa</t>
  </si>
  <si>
    <t>0000011834</t>
  </si>
  <si>
    <t>28662660000000</t>
  </si>
  <si>
    <t>28</t>
  </si>
  <si>
    <t>86626</t>
  </si>
  <si>
    <t>Napa Valley Unified</t>
  </si>
  <si>
    <t>28662900000000</t>
  </si>
  <si>
    <t>86629</t>
  </si>
  <si>
    <t>Saint Helena Unified</t>
  </si>
  <si>
    <t>Nevada</t>
  </si>
  <si>
    <t>0000011835</t>
  </si>
  <si>
    <t>29663400000000</t>
  </si>
  <si>
    <t>29</t>
  </si>
  <si>
    <t>96634</t>
  </si>
  <si>
    <t>Nevada City Elementary</t>
  </si>
  <si>
    <t>29663570000000</t>
  </si>
  <si>
    <t>96635</t>
  </si>
  <si>
    <t>Nevada Joint Union High</t>
  </si>
  <si>
    <t>Orange</t>
  </si>
  <si>
    <t>0000012840</t>
  </si>
  <si>
    <t>30664310000000</t>
  </si>
  <si>
    <t>30</t>
  </si>
  <si>
    <t>06643</t>
  </si>
  <si>
    <t>Anaheim Union High</t>
  </si>
  <si>
    <t>30664980000000</t>
  </si>
  <si>
    <t>06649</t>
  </si>
  <si>
    <t>Fountain Valley Elementary</t>
  </si>
  <si>
    <t>30665140000000</t>
  </si>
  <si>
    <t>06651</t>
  </si>
  <si>
    <t>Fullerton Joint Union High</t>
  </si>
  <si>
    <t>30665220000000</t>
  </si>
  <si>
    <t>06652</t>
  </si>
  <si>
    <t>Garden Grove Unified</t>
  </si>
  <si>
    <t>30665300000000</t>
  </si>
  <si>
    <t>06653</t>
  </si>
  <si>
    <t>Huntington Beach City Elementary</t>
  </si>
  <si>
    <t>30665480000000</t>
  </si>
  <si>
    <t>06654</t>
  </si>
  <si>
    <t>Huntington Beach Union High</t>
  </si>
  <si>
    <t>30666130000000</t>
  </si>
  <si>
    <t>06661</t>
  </si>
  <si>
    <t>Ocean View</t>
  </si>
  <si>
    <t>30667460000000</t>
  </si>
  <si>
    <t>06674</t>
  </si>
  <si>
    <t>Westminster</t>
  </si>
  <si>
    <t>30736430000000</t>
  </si>
  <si>
    <t>07364</t>
  </si>
  <si>
    <t>Tustin Unified</t>
  </si>
  <si>
    <t>30739240000000</t>
  </si>
  <si>
    <t>07392</t>
  </si>
  <si>
    <t>Los Alamitos Unified</t>
  </si>
  <si>
    <t>Placer</t>
  </si>
  <si>
    <t>0000012839</t>
  </si>
  <si>
    <t>31667870000000</t>
  </si>
  <si>
    <t>31</t>
  </si>
  <si>
    <t>16678</t>
  </si>
  <si>
    <t>Auburn Union Elementary</t>
  </si>
  <si>
    <t>31668030000000</t>
  </si>
  <si>
    <t>16680</t>
  </si>
  <si>
    <t>Dry Creek Joint Elementary</t>
  </si>
  <si>
    <t>31668290000000</t>
  </si>
  <si>
    <t>16682</t>
  </si>
  <si>
    <t>Eureka Union</t>
  </si>
  <si>
    <t>31668370000000</t>
  </si>
  <si>
    <t>16683</t>
  </si>
  <si>
    <t>Foresthill Union Elementary</t>
  </si>
  <si>
    <t>31668860000000</t>
  </si>
  <si>
    <t>16688</t>
  </si>
  <si>
    <t>Placer Hills Union Elementary</t>
  </si>
  <si>
    <t>31668940000000</t>
  </si>
  <si>
    <t>16689</t>
  </si>
  <si>
    <t>Placer Union High</t>
  </si>
  <si>
    <t>31669100000000</t>
  </si>
  <si>
    <t>16691</t>
  </si>
  <si>
    <t>Roseville City Elementary</t>
  </si>
  <si>
    <t>31669280000000</t>
  </si>
  <si>
    <t>16692</t>
  </si>
  <si>
    <t>Roseville Joint Union High</t>
  </si>
  <si>
    <t>Riverside</t>
  </si>
  <si>
    <t>0000011837</t>
  </si>
  <si>
    <t>33103300000000</t>
  </si>
  <si>
    <t>33</t>
  </si>
  <si>
    <t>31033</t>
  </si>
  <si>
    <t>Riverside County Office of Education</t>
  </si>
  <si>
    <t>33669770000000</t>
  </si>
  <si>
    <t>36697</t>
  </si>
  <si>
    <t>Alvord Unified</t>
  </si>
  <si>
    <t>33670410000000</t>
  </si>
  <si>
    <t>36704</t>
  </si>
  <si>
    <t>Desert Center Unified</t>
  </si>
  <si>
    <t>33671810000000</t>
  </si>
  <si>
    <t>36718</t>
  </si>
  <si>
    <t>Palo Verde Unified</t>
  </si>
  <si>
    <t>33672310000000</t>
  </si>
  <si>
    <t>36723</t>
  </si>
  <si>
    <t>Romoland Elementary</t>
  </si>
  <si>
    <t>33672490000000</t>
  </si>
  <si>
    <t>36724</t>
  </si>
  <si>
    <t>San Jacinto Unified</t>
  </si>
  <si>
    <t>33752000000000</t>
  </si>
  <si>
    <t>37520</t>
  </si>
  <si>
    <t>Murrieta Valley Unified</t>
  </si>
  <si>
    <t>33752420000000</t>
  </si>
  <si>
    <t>37524</t>
  </si>
  <si>
    <t>Val Verde Unified</t>
  </si>
  <si>
    <t>Sacramento</t>
  </si>
  <si>
    <t>0000004357</t>
  </si>
  <si>
    <t>34103480000000</t>
  </si>
  <si>
    <t>34</t>
  </si>
  <si>
    <t>41034</t>
  </si>
  <si>
    <t>Sacramento County Office of Education</t>
  </si>
  <si>
    <t>34673140000000</t>
  </si>
  <si>
    <t>46731</t>
  </si>
  <si>
    <t>Elk Grove Unified</t>
  </si>
  <si>
    <t>34673300000000</t>
  </si>
  <si>
    <t>46733</t>
  </si>
  <si>
    <t>Folsom-Cordova Unified</t>
  </si>
  <si>
    <t>34673480000000</t>
  </si>
  <si>
    <t>46734</t>
  </si>
  <si>
    <t>Galt Joint Union Elementary</t>
  </si>
  <si>
    <t>34673550000000</t>
  </si>
  <si>
    <t>46735</t>
  </si>
  <si>
    <t>Galt Joint Union High</t>
  </si>
  <si>
    <t>34674130000000</t>
  </si>
  <si>
    <t>46741</t>
  </si>
  <si>
    <t>River Delta Joint Unified</t>
  </si>
  <si>
    <t>34674210000000</t>
  </si>
  <si>
    <t>46742</t>
  </si>
  <si>
    <t>Robla Elementary</t>
  </si>
  <si>
    <t>34739730000000</t>
  </si>
  <si>
    <t>47397</t>
  </si>
  <si>
    <t>Center Joint Unified</t>
  </si>
  <si>
    <t>34752830000000</t>
  </si>
  <si>
    <t>47528</t>
  </si>
  <si>
    <t>Natomas Unified</t>
  </si>
  <si>
    <t>San Bernardino</t>
  </si>
  <si>
    <t>0000011839</t>
  </si>
  <si>
    <t>36676110000000</t>
  </si>
  <si>
    <t>36</t>
  </si>
  <si>
    <t>66761</t>
  </si>
  <si>
    <t>Barstow Unified</t>
  </si>
  <si>
    <t>36676860000000</t>
  </si>
  <si>
    <t>66768</t>
  </si>
  <si>
    <t>Colton Joint Unified</t>
  </si>
  <si>
    <t>36678010000000</t>
  </si>
  <si>
    <t>66780</t>
  </si>
  <si>
    <t>Needles Unified</t>
  </si>
  <si>
    <t>36678680000000</t>
  </si>
  <si>
    <t>66786</t>
  </si>
  <si>
    <t>Rim of the World Unified</t>
  </si>
  <si>
    <t>36679180000000</t>
  </si>
  <si>
    <t>66791</t>
  </si>
  <si>
    <t>Victor Elementary</t>
  </si>
  <si>
    <t>36738580000000</t>
  </si>
  <si>
    <t>67385</t>
  </si>
  <si>
    <t>Baker Valley Unified</t>
  </si>
  <si>
    <t>36739570000000</t>
  </si>
  <si>
    <t>67395</t>
  </si>
  <si>
    <t>Snowline Joint Unified</t>
  </si>
  <si>
    <t>36750770000000</t>
  </si>
  <si>
    <t>67507</t>
  </si>
  <si>
    <t>Apple Valley Unified</t>
  </si>
  <si>
    <t>San Diego</t>
  </si>
  <si>
    <t>0000007988</t>
  </si>
  <si>
    <t>37103710000000</t>
  </si>
  <si>
    <t>37</t>
  </si>
  <si>
    <t>71037</t>
  </si>
  <si>
    <t>San Diego County Office of Education</t>
  </si>
  <si>
    <t>37679830000000</t>
  </si>
  <si>
    <t>76798</t>
  </si>
  <si>
    <t>Borrego Springs Unified</t>
  </si>
  <si>
    <t>37679910000000</t>
  </si>
  <si>
    <t>76799</t>
  </si>
  <si>
    <t>Cajon Valley Union</t>
  </si>
  <si>
    <t>37680310000000</t>
  </si>
  <si>
    <t>76803</t>
  </si>
  <si>
    <t>Coronado Unified</t>
  </si>
  <si>
    <t>37681140000000</t>
  </si>
  <si>
    <t>76811</t>
  </si>
  <si>
    <t>Fallbrook Union Elementary</t>
  </si>
  <si>
    <t>37681220000000</t>
  </si>
  <si>
    <t>76812</t>
  </si>
  <si>
    <t>Fallbrook Union High</t>
  </si>
  <si>
    <t>37681550000000</t>
  </si>
  <si>
    <t>76815</t>
  </si>
  <si>
    <t>Jamul-Dulzura Union Elementary</t>
  </si>
  <si>
    <t>37681890000000</t>
  </si>
  <si>
    <t>76818</t>
  </si>
  <si>
    <t>Lakeside Union Elementary</t>
  </si>
  <si>
    <t>37681970000000</t>
  </si>
  <si>
    <t>76819</t>
  </si>
  <si>
    <t>La Mesa-Spring Valley</t>
  </si>
  <si>
    <t>37682050000000</t>
  </si>
  <si>
    <t>76820</t>
  </si>
  <si>
    <t>Lemon Grove</t>
  </si>
  <si>
    <t>37682130000000</t>
  </si>
  <si>
    <t>76821</t>
  </si>
  <si>
    <t>Mountain Empire Unified</t>
  </si>
  <si>
    <t>37683380000000</t>
  </si>
  <si>
    <t>76833</t>
  </si>
  <si>
    <t>San Diego Unified</t>
  </si>
  <si>
    <t>37683610000000</t>
  </si>
  <si>
    <t>76836</t>
  </si>
  <si>
    <t>Santee</t>
  </si>
  <si>
    <t>37735690000000</t>
  </si>
  <si>
    <t>77356</t>
  </si>
  <si>
    <t>Oceanside Unified</t>
  </si>
  <si>
    <t>37737910000000</t>
  </si>
  <si>
    <t>77379</t>
  </si>
  <si>
    <t>San Marcos Unified</t>
  </si>
  <si>
    <t>37756140000000</t>
  </si>
  <si>
    <t>77561</t>
  </si>
  <si>
    <t>Valley Center-Pauma Unified</t>
  </si>
  <si>
    <t>37768510000000</t>
  </si>
  <si>
    <t>77685</t>
  </si>
  <si>
    <t>Bonsall Unified</t>
  </si>
  <si>
    <t>San Francisco</t>
  </si>
  <si>
    <t>0000011840</t>
  </si>
  <si>
    <t>38103890000000</t>
  </si>
  <si>
    <t>38</t>
  </si>
  <si>
    <t>81038</t>
  </si>
  <si>
    <t>San Francisco County Office of Education</t>
  </si>
  <si>
    <t>San Joaquin</t>
  </si>
  <si>
    <t>0000011841</t>
  </si>
  <si>
    <t>39103970000000</t>
  </si>
  <si>
    <t>39</t>
  </si>
  <si>
    <t>91039</t>
  </si>
  <si>
    <t>San Joaquin County Office of Education</t>
  </si>
  <si>
    <t>39685020000000</t>
  </si>
  <si>
    <t>96850</t>
  </si>
  <si>
    <t>Escalon Unified</t>
  </si>
  <si>
    <t>39685690000000</t>
  </si>
  <si>
    <t>96856</t>
  </si>
  <si>
    <t>Lincoln Unified</t>
  </si>
  <si>
    <t>39685850000000</t>
  </si>
  <si>
    <t>96858</t>
  </si>
  <si>
    <t>Lodi Unified</t>
  </si>
  <si>
    <t>39685930000000</t>
  </si>
  <si>
    <t>96859</t>
  </si>
  <si>
    <t>Manteca Unified</t>
  </si>
  <si>
    <t>39686500000000</t>
  </si>
  <si>
    <t>96865</t>
  </si>
  <si>
    <t>Ripon Unified</t>
  </si>
  <si>
    <t>39686760000000</t>
  </si>
  <si>
    <t>96867</t>
  </si>
  <si>
    <t>Stockton Unified</t>
  </si>
  <si>
    <t>39754990000000</t>
  </si>
  <si>
    <t>97549</t>
  </si>
  <si>
    <t>Tracy Joint Unified</t>
  </si>
  <si>
    <t>39767600000000</t>
  </si>
  <si>
    <t>97676</t>
  </si>
  <si>
    <t>Lammersville Joint Unified</t>
  </si>
  <si>
    <t>San Luis Obispo</t>
  </si>
  <si>
    <t>0000011842</t>
  </si>
  <si>
    <t>40688090000000</t>
  </si>
  <si>
    <t>40</t>
  </si>
  <si>
    <t>06880</t>
  </si>
  <si>
    <t>San Luis Coastal Unified</t>
  </si>
  <si>
    <t>San Mateo</t>
  </si>
  <si>
    <t>0000011843</t>
  </si>
  <si>
    <t>41688660000000</t>
  </si>
  <si>
    <t>41</t>
  </si>
  <si>
    <t>16886</t>
  </si>
  <si>
    <t>Belmont-Redwood Shores Elementary</t>
  </si>
  <si>
    <t>41688820000000</t>
  </si>
  <si>
    <t>16888</t>
  </si>
  <si>
    <t>Burlingame Elementary</t>
  </si>
  <si>
    <t>41688900000000</t>
  </si>
  <si>
    <t>16889</t>
  </si>
  <si>
    <t>Cabrillo Unified</t>
  </si>
  <si>
    <t>41689080000000</t>
  </si>
  <si>
    <t>16890</t>
  </si>
  <si>
    <t>Hillsborough City Elementary</t>
  </si>
  <si>
    <t>41689240000000</t>
  </si>
  <si>
    <t>16892</t>
  </si>
  <si>
    <t>Jefferson Union High</t>
  </si>
  <si>
    <t>41689320000000</t>
  </si>
  <si>
    <t>16893</t>
  </si>
  <si>
    <t>Pacifica</t>
  </si>
  <si>
    <t>41689650000000</t>
  </si>
  <si>
    <t>16896</t>
  </si>
  <si>
    <t>Menlo Park City Elementary</t>
  </si>
  <si>
    <t>41689990000000</t>
  </si>
  <si>
    <t>16899</t>
  </si>
  <si>
    <t>Ravenswood City Elementary</t>
  </si>
  <si>
    <t>Santa Barbara</t>
  </si>
  <si>
    <t>0000002583</t>
  </si>
  <si>
    <t>42691610000000</t>
  </si>
  <si>
    <t>42</t>
  </si>
  <si>
    <t>26916</t>
  </si>
  <si>
    <t>Cold Spring Elementary</t>
  </si>
  <si>
    <t>42691790000000</t>
  </si>
  <si>
    <t>26917</t>
  </si>
  <si>
    <t>College Elementary</t>
  </si>
  <si>
    <t>42691950000000</t>
  </si>
  <si>
    <t>26919</t>
  </si>
  <si>
    <t>Goleta Union Elementary</t>
  </si>
  <si>
    <t>42692600000000</t>
  </si>
  <si>
    <t>26926</t>
  </si>
  <si>
    <t>Orcutt Union Elementary</t>
  </si>
  <si>
    <t>42767860000000</t>
  </si>
  <si>
    <t>27678</t>
  </si>
  <si>
    <t>Santa Barbara Unified</t>
  </si>
  <si>
    <t>Santa Clara</t>
  </si>
  <si>
    <t>0000011846</t>
  </si>
  <si>
    <t>43104390000000</t>
  </si>
  <si>
    <t>43</t>
  </si>
  <si>
    <t>31043</t>
  </si>
  <si>
    <t>Santa Clara County Office of Education</t>
  </si>
  <si>
    <t>43693690000000</t>
  </si>
  <si>
    <t>36936</t>
  </si>
  <si>
    <t>Alum Rock Union Elementary</t>
  </si>
  <si>
    <t>43693770000000</t>
  </si>
  <si>
    <t>36937</t>
  </si>
  <si>
    <t>Berryessa Union Elementary</t>
  </si>
  <si>
    <t>43693930000000</t>
  </si>
  <si>
    <t>36939</t>
  </si>
  <si>
    <t>Campbell Union</t>
  </si>
  <si>
    <t>43694270000000</t>
  </si>
  <si>
    <t>36942</t>
  </si>
  <si>
    <t>East Side Union High</t>
  </si>
  <si>
    <t>43694350000000</t>
  </si>
  <si>
    <t>36943</t>
  </si>
  <si>
    <t>Evergreen Elementary</t>
  </si>
  <si>
    <t>43694500000000</t>
  </si>
  <si>
    <t>36945</t>
  </si>
  <si>
    <t>Franklin-McKinley Elementary</t>
  </si>
  <si>
    <t>43694680000000</t>
  </si>
  <si>
    <t>36946</t>
  </si>
  <si>
    <t>Fremont Union High</t>
  </si>
  <si>
    <t>43695420000000</t>
  </si>
  <si>
    <t>36954</t>
  </si>
  <si>
    <t>Luther Burbank</t>
  </si>
  <si>
    <t>43695910000000</t>
  </si>
  <si>
    <t>36959</t>
  </si>
  <si>
    <t>Mountain View Whisman</t>
  </si>
  <si>
    <t>43696090000000</t>
  </si>
  <si>
    <t>36960</t>
  </si>
  <si>
    <t>Mountain View-Los Altos Union High</t>
  </si>
  <si>
    <t>43696170000000</t>
  </si>
  <si>
    <t>36961</t>
  </si>
  <si>
    <t>Mount Pleasant Elementary</t>
  </si>
  <si>
    <t>43696410000000</t>
  </si>
  <si>
    <t>36964</t>
  </si>
  <si>
    <t>Palo Alto Unified</t>
  </si>
  <si>
    <t>43696740000000</t>
  </si>
  <si>
    <t>36967</t>
  </si>
  <si>
    <t>Santa Clara Unified</t>
  </si>
  <si>
    <t>43696900000000</t>
  </si>
  <si>
    <t>36969</t>
  </si>
  <si>
    <t>Sunnyvale</t>
  </si>
  <si>
    <t>43733870000000</t>
  </si>
  <si>
    <t>37338</t>
  </si>
  <si>
    <t>Milpitas Unified</t>
  </si>
  <si>
    <t>Santa Cruz</t>
  </si>
  <si>
    <t>0000011781</t>
  </si>
  <si>
    <t>44104470000000</t>
  </si>
  <si>
    <t>44</t>
  </si>
  <si>
    <t>41044</t>
  </si>
  <si>
    <t>Santa Cruz County Office of Education</t>
  </si>
  <si>
    <t>44697320000000</t>
  </si>
  <si>
    <t>46973</t>
  </si>
  <si>
    <t>Bonny Doon Union Elementary</t>
  </si>
  <si>
    <t>44697650000000</t>
  </si>
  <si>
    <t>46976</t>
  </si>
  <si>
    <t>Live Oak Elementary</t>
  </si>
  <si>
    <t>44697810000000</t>
  </si>
  <si>
    <t>46978</t>
  </si>
  <si>
    <t>Pacific Elementary</t>
  </si>
  <si>
    <t>44697990000000</t>
  </si>
  <si>
    <t>46979</t>
  </si>
  <si>
    <t>Pajaro Valley Unified</t>
  </si>
  <si>
    <t>44698070000000</t>
  </si>
  <si>
    <t>46980</t>
  </si>
  <si>
    <t>San Lorenzo Valley Unified</t>
  </si>
  <si>
    <t>44698230000000</t>
  </si>
  <si>
    <t>46982</t>
  </si>
  <si>
    <t>Santa Cruz City High</t>
  </si>
  <si>
    <t>44698490000000</t>
  </si>
  <si>
    <t>46984</t>
  </si>
  <si>
    <t>Soquel Union Elementary</t>
  </si>
  <si>
    <t>Shasta</t>
  </si>
  <si>
    <t>0000011849</t>
  </si>
  <si>
    <t>45698720000000</t>
  </si>
  <si>
    <t>45</t>
  </si>
  <si>
    <t>56987</t>
  </si>
  <si>
    <t>Bella Vista Elementary</t>
  </si>
  <si>
    <t>45700030000000</t>
  </si>
  <si>
    <t>57000</t>
  </si>
  <si>
    <t>Grant Elementary</t>
  </si>
  <si>
    <t>45700940000000</t>
  </si>
  <si>
    <t>57009</t>
  </si>
  <si>
    <t>Pacheco Union Elementary</t>
  </si>
  <si>
    <t>Siskiyou</t>
  </si>
  <si>
    <t>0000011782</t>
  </si>
  <si>
    <t>47703340000000</t>
  </si>
  <si>
    <t>47</t>
  </si>
  <si>
    <t>77033</t>
  </si>
  <si>
    <t>Happy Camp Union Elementary</t>
  </si>
  <si>
    <t>47703590000000</t>
  </si>
  <si>
    <t>77035</t>
  </si>
  <si>
    <t>Hornbrook Elementary</t>
  </si>
  <si>
    <t>47704250000000</t>
  </si>
  <si>
    <t>77042</t>
  </si>
  <si>
    <t>Mt. Shasta Union Elementary</t>
  </si>
  <si>
    <t>47704900000000</t>
  </si>
  <si>
    <t>77049</t>
  </si>
  <si>
    <t>Willow Creek Elementary</t>
  </si>
  <si>
    <t>47736840000000</t>
  </si>
  <si>
    <t>77368</t>
  </si>
  <si>
    <t>Butte Valley Unified</t>
  </si>
  <si>
    <t>47764550000000</t>
  </si>
  <si>
    <t>77645</t>
  </si>
  <si>
    <t>Scott Valley Unified</t>
  </si>
  <si>
    <t>Solano</t>
  </si>
  <si>
    <t>0000011854</t>
  </si>
  <si>
    <t>48705240000000</t>
  </si>
  <si>
    <t>48</t>
  </si>
  <si>
    <t>87052</t>
  </si>
  <si>
    <t>Benicia Unified</t>
  </si>
  <si>
    <t>48705320000000</t>
  </si>
  <si>
    <t>87053</t>
  </si>
  <si>
    <t>Dixon Unified</t>
  </si>
  <si>
    <t>48705400000000</t>
  </si>
  <si>
    <t>87054</t>
  </si>
  <si>
    <t>Fairfield-Suisun Unified</t>
  </si>
  <si>
    <t>48705810000000</t>
  </si>
  <si>
    <t>87058</t>
  </si>
  <si>
    <t>Vallejo City Unified</t>
  </si>
  <si>
    <t>Sonoma</t>
  </si>
  <si>
    <t>0000011855</t>
  </si>
  <si>
    <t>49104960000000</t>
  </si>
  <si>
    <t>49</t>
  </si>
  <si>
    <t>91049</t>
  </si>
  <si>
    <t>Sonoma County Office of Education</t>
  </si>
  <si>
    <t>49706070000000</t>
  </si>
  <si>
    <t>97060</t>
  </si>
  <si>
    <t>West Sonoma County Union High</t>
  </si>
  <si>
    <t>49706150000000</t>
  </si>
  <si>
    <t>97061</t>
  </si>
  <si>
    <t>Bellevue Union</t>
  </si>
  <si>
    <t>49706230000000</t>
  </si>
  <si>
    <t>97062</t>
  </si>
  <si>
    <t>Bennett Valley Union Elementary</t>
  </si>
  <si>
    <t>49706800000000</t>
  </si>
  <si>
    <t>97068</t>
  </si>
  <si>
    <t>Forestville Union Elementary</t>
  </si>
  <si>
    <t>49707300000000</t>
  </si>
  <si>
    <t>97073</t>
  </si>
  <si>
    <t>Harmony Union Elementary</t>
  </si>
  <si>
    <t>49707630000000</t>
  </si>
  <si>
    <t>97076</t>
  </si>
  <si>
    <t>Horicon Elementary</t>
  </si>
  <si>
    <t>49707970000000</t>
  </si>
  <si>
    <t>97079</t>
  </si>
  <si>
    <t>Liberty Elementary</t>
  </si>
  <si>
    <t>49708130000000</t>
  </si>
  <si>
    <t>97081</t>
  </si>
  <si>
    <t>Monte Rio Union Elementary</t>
  </si>
  <si>
    <t>49708390000000</t>
  </si>
  <si>
    <t>97083</t>
  </si>
  <si>
    <t>Oak Grove Union Elementary</t>
  </si>
  <si>
    <t>49709040000000</t>
  </si>
  <si>
    <t>97090</t>
  </si>
  <si>
    <t>Roseland</t>
  </si>
  <si>
    <t>49709120000000</t>
  </si>
  <si>
    <t>97091</t>
  </si>
  <si>
    <t>Santa Rosa Elementary</t>
  </si>
  <si>
    <t>49709200000000</t>
  </si>
  <si>
    <t>97092</t>
  </si>
  <si>
    <t>Santa Rosa High</t>
  </si>
  <si>
    <t>49709380000000</t>
  </si>
  <si>
    <t>97093</t>
  </si>
  <si>
    <t>Sebastopol Union Elementary</t>
  </si>
  <si>
    <t>49709530000000</t>
  </si>
  <si>
    <t>97095</t>
  </si>
  <si>
    <t>Sonoma Valley Unified</t>
  </si>
  <si>
    <t>49709950000000</t>
  </si>
  <si>
    <t>97099</t>
  </si>
  <si>
    <t>Waugh Elementary</t>
  </si>
  <si>
    <t>49710010000000</t>
  </si>
  <si>
    <t>97100</t>
  </si>
  <si>
    <t>West Side Union Elementary</t>
  </si>
  <si>
    <t>49738820000000</t>
  </si>
  <si>
    <t>97388</t>
  </si>
  <si>
    <t>Cotati-Rohnert Park Unified</t>
  </si>
  <si>
    <t>49753900000000</t>
  </si>
  <si>
    <t>97539</t>
  </si>
  <si>
    <t>Healdsburg Unified</t>
  </si>
  <si>
    <t>Sutter</t>
  </si>
  <si>
    <t>0000004848</t>
  </si>
  <si>
    <t>51105120000000</t>
  </si>
  <si>
    <t>51</t>
  </si>
  <si>
    <t>11051</t>
  </si>
  <si>
    <t>Sutter County Office of Education</t>
  </si>
  <si>
    <t>51713990000000</t>
  </si>
  <si>
    <t>17139</t>
  </si>
  <si>
    <t>Live Oak Unified</t>
  </si>
  <si>
    <t>51714640000000</t>
  </si>
  <si>
    <t>17146</t>
  </si>
  <si>
    <t>Yuba City Unified</t>
  </si>
  <si>
    <t>Trinity</t>
  </si>
  <si>
    <t>0000004402</t>
  </si>
  <si>
    <t>53105380000000</t>
  </si>
  <si>
    <t>53</t>
  </si>
  <si>
    <t>31053</t>
  </si>
  <si>
    <t>Trinity County Office of Education</t>
  </si>
  <si>
    <t>53716960000000</t>
  </si>
  <si>
    <t>37169</t>
  </si>
  <si>
    <t>Douglas City Elementary</t>
  </si>
  <si>
    <t>53717380000000</t>
  </si>
  <si>
    <t>37173</t>
  </si>
  <si>
    <t>Junction City Elementary</t>
  </si>
  <si>
    <t>53738330000000</t>
  </si>
  <si>
    <t>37383</t>
  </si>
  <si>
    <t>Southern Trinity Joint Unified</t>
  </si>
  <si>
    <t>53765130000000</t>
  </si>
  <si>
    <t>37651</t>
  </si>
  <si>
    <t>Trinity Alps Unified</t>
  </si>
  <si>
    <t>Tulare</t>
  </si>
  <si>
    <t>0000011859</t>
  </si>
  <si>
    <t>54718030000000</t>
  </si>
  <si>
    <t>54</t>
  </si>
  <si>
    <t>47180</t>
  </si>
  <si>
    <t>Alpaugh Unified</t>
  </si>
  <si>
    <t>54718110000000</t>
  </si>
  <si>
    <t>47181</t>
  </si>
  <si>
    <t>Alta Vista Elementary</t>
  </si>
  <si>
    <t>54718520000000</t>
  </si>
  <si>
    <t>47185</t>
  </si>
  <si>
    <t>Columbine Elementary</t>
  </si>
  <si>
    <t>54719690000000</t>
  </si>
  <si>
    <t>47196</t>
  </si>
  <si>
    <t>Kings River Union Elementary</t>
  </si>
  <si>
    <t>54719930000000</t>
  </si>
  <si>
    <t>47199</t>
  </si>
  <si>
    <t>Lindsay Unified</t>
  </si>
  <si>
    <t>54720410000000</t>
  </si>
  <si>
    <t>47204</t>
  </si>
  <si>
    <t>Pixley Union Elementary</t>
  </si>
  <si>
    <t>54720820000000</t>
  </si>
  <si>
    <t>47208</t>
  </si>
  <si>
    <t>Richgrove Elementary</t>
  </si>
  <si>
    <t>54721730000000</t>
  </si>
  <si>
    <t>47217</t>
  </si>
  <si>
    <t>Sundale Union Elementary</t>
  </si>
  <si>
    <t>54721810000000</t>
  </si>
  <si>
    <t>47218</t>
  </si>
  <si>
    <t>Sunnyside Union Elementary</t>
  </si>
  <si>
    <t>54721990000000</t>
  </si>
  <si>
    <t>47219</t>
  </si>
  <si>
    <t>Terra Bella Union Elementary</t>
  </si>
  <si>
    <t>54722150000000</t>
  </si>
  <si>
    <t>47221</t>
  </si>
  <si>
    <t>Tipton Elementary</t>
  </si>
  <si>
    <t>54722310000000</t>
  </si>
  <si>
    <t>47223</t>
  </si>
  <si>
    <t>Tulare City</t>
  </si>
  <si>
    <t>54722560000000</t>
  </si>
  <si>
    <t>47225</t>
  </si>
  <si>
    <t>Visalia Unified</t>
  </si>
  <si>
    <t>54722980000000</t>
  </si>
  <si>
    <t>47229</t>
  </si>
  <si>
    <t>Woodville Union Elementary</t>
  </si>
  <si>
    <t>54755230000000</t>
  </si>
  <si>
    <t>47552</t>
  </si>
  <si>
    <t>Porterville Unified</t>
  </si>
  <si>
    <t>Tuolumne</t>
  </si>
  <si>
    <t>0000004851</t>
  </si>
  <si>
    <t>55723890000000</t>
  </si>
  <si>
    <t>55</t>
  </si>
  <si>
    <t>57238</t>
  </si>
  <si>
    <t>Sonora Union High</t>
  </si>
  <si>
    <t>Ventura</t>
  </si>
  <si>
    <t>0000001357</t>
  </si>
  <si>
    <t>56724540000000</t>
  </si>
  <si>
    <t>56</t>
  </si>
  <si>
    <t>67245</t>
  </si>
  <si>
    <t>Fillmore Unified</t>
  </si>
  <si>
    <t>56724620000000</t>
  </si>
  <si>
    <t>67246</t>
  </si>
  <si>
    <t>Hueneme Elementary</t>
  </si>
  <si>
    <t>56725120000000</t>
  </si>
  <si>
    <t>67251</t>
  </si>
  <si>
    <t>56725200000000</t>
  </si>
  <si>
    <t>67252</t>
  </si>
  <si>
    <t>Ojai Unified</t>
  </si>
  <si>
    <t>56725460000000</t>
  </si>
  <si>
    <t>67254</t>
  </si>
  <si>
    <t>Oxnard Union High</t>
  </si>
  <si>
    <t>56725610000000</t>
  </si>
  <si>
    <t>67256</t>
  </si>
  <si>
    <t>Rio Elementary</t>
  </si>
  <si>
    <t>56726030000000</t>
  </si>
  <si>
    <t>67260</t>
  </si>
  <si>
    <t>Simi Valley Unified</t>
  </si>
  <si>
    <t>56726520000000</t>
  </si>
  <si>
    <t>67265</t>
  </si>
  <si>
    <t>Ventura Unified</t>
  </si>
  <si>
    <t>56768280000000</t>
  </si>
  <si>
    <t>67682</t>
  </si>
  <si>
    <t>Santa Paula Unified</t>
  </si>
  <si>
    <t>Yolo</t>
  </si>
  <si>
    <t>0000011865</t>
  </si>
  <si>
    <t>57105790000000</t>
  </si>
  <si>
    <t>57</t>
  </si>
  <si>
    <t>71057</t>
  </si>
  <si>
    <t>Yolo County Office of Education</t>
  </si>
  <si>
    <t>57726780000000</t>
  </si>
  <si>
    <t>77267</t>
  </si>
  <si>
    <t>Davis Joint Unified</t>
  </si>
  <si>
    <t>57726860000000</t>
  </si>
  <si>
    <t>77268</t>
  </si>
  <si>
    <t>Esparto Unified</t>
  </si>
  <si>
    <t>57726940000000</t>
  </si>
  <si>
    <t>77269</t>
  </si>
  <si>
    <t>Washington Unified</t>
  </si>
  <si>
    <t>57727020000000</t>
  </si>
  <si>
    <t>77270</t>
  </si>
  <si>
    <t>Winters Joint Unified</t>
  </si>
  <si>
    <t>57727100000000</t>
  </si>
  <si>
    <t>77271</t>
  </si>
  <si>
    <t>Woodland Joint Unified</t>
  </si>
  <si>
    <t>Yuba</t>
  </si>
  <si>
    <t>0000011783</t>
  </si>
  <si>
    <t>58727360000000</t>
  </si>
  <si>
    <t>58</t>
  </si>
  <si>
    <t>87273</t>
  </si>
  <si>
    <t>Marysville Joint Unified</t>
  </si>
  <si>
    <t>58727440000000</t>
  </si>
  <si>
    <t>87274</t>
  </si>
  <si>
    <t>Plumas Lake Elementary</t>
  </si>
  <si>
    <t>58727510000000</t>
  </si>
  <si>
    <t>87275</t>
  </si>
  <si>
    <t>Wheatland</t>
  </si>
  <si>
    <t>58727690000000</t>
  </si>
  <si>
    <t>87276</t>
  </si>
  <si>
    <t>Wheatland Union High</t>
  </si>
  <si>
    <t>Schedule of Apportionment</t>
  </si>
  <si>
    <t>School Year 2023-24</t>
  </si>
  <si>
    <t>Fiscal Year 2022-23</t>
  </si>
  <si>
    <t>22-25660 08-16-2024</t>
  </si>
  <si>
    <t xml:space="preserve">County Summary of Apportionment </t>
  </si>
  <si>
    <t>CDS: County District School; PCA: Program Cost Account</t>
  </si>
  <si>
    <t>County Summary of Apportionment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</si>
</sst>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 applyNumberFormat="0" applyFill="0" applyAlignment="0" applyProtection="0"/>
    <xf numFmtId="0" fontId="5" fillId="0" borderId="0"/>
    <xf numFmtId="0" fontId="4" fillId="0" borderId="0" applyNumberFormat="0" applyFill="0" applyAlignment="0" applyProtection="0"/>
    <xf numFmtId="0" fontId="9" fillId="0" borderId="0"/>
    <xf numFmtId="0" fontId="3" fillId="0" borderId="1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6" fillId="0" borderId="4" applyNumberFormat="0" applyFill="0" applyAlignment="0" applyProtection="0"/>
  </cellStyleXfs>
  <cellXfs count="66">
    <xf numFmtId="0" fontId="0" fillId="0" borderId="0" xfId="0"/>
    <xf numFmtId="0" fontId="4" fillId="0" borderId="0" xfId="1" applyFont="1" applyFill="1" applyAlignment="1">
      <alignment horizontal="left" vertical="top"/>
    </xf>
    <xf numFmtId="0" fontId="4" fillId="0" borderId="0" xfId="1" applyFont="1" applyFill="1" applyAlignment="1">
      <alignment horizontal="center" vertical="top"/>
    </xf>
    <xf numFmtId="0" fontId="5" fillId="0" borderId="0" xfId="2"/>
    <xf numFmtId="0" fontId="5" fillId="0" borderId="0" xfId="2" applyAlignment="1">
      <alignment horizontal="left"/>
    </xf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3" fillId="0" borderId="2" xfId="3" applyFont="1" applyFill="1" applyBorder="1" applyAlignment="1">
      <alignment horizontal="centerContinuous" vertical="center" wrapText="1"/>
    </xf>
    <xf numFmtId="0" fontId="3" fillId="0" borderId="2" xfId="3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3" fontId="7" fillId="2" borderId="2" xfId="2" applyNumberFormat="1" applyFont="1" applyFill="1" applyBorder="1" applyAlignment="1">
      <alignment horizontal="center" wrapText="1"/>
    </xf>
    <xf numFmtId="0" fontId="8" fillId="0" borderId="0" xfId="2" applyFont="1"/>
    <xf numFmtId="0" fontId="8" fillId="0" borderId="0" xfId="2" applyFont="1" applyAlignment="1">
      <alignment horizontal="center"/>
    </xf>
    <xf numFmtId="0" fontId="5" fillId="0" borderId="0" xfId="2" applyAlignment="1">
      <alignment horizont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left"/>
    </xf>
    <xf numFmtId="164" fontId="5" fillId="0" borderId="0" xfId="2" applyNumberFormat="1"/>
    <xf numFmtId="6" fontId="8" fillId="0" borderId="0" xfId="2" applyNumberFormat="1" applyFont="1"/>
    <xf numFmtId="15" fontId="5" fillId="0" borderId="0" xfId="2" quotePrefix="1" applyNumberFormat="1"/>
    <xf numFmtId="15" fontId="5" fillId="0" borderId="0" xfId="2" quotePrefix="1" applyNumberFormat="1" applyAlignment="1">
      <alignment horizontal="center"/>
    </xf>
    <xf numFmtId="0" fontId="5" fillId="0" borderId="0" xfId="2" quotePrefix="1"/>
    <xf numFmtId="164" fontId="0" fillId="0" borderId="0" xfId="0" applyNumberFormat="1"/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7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49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164" fontId="5" fillId="0" borderId="5" xfId="0" applyNumberFormat="1" applyFont="1" applyBorder="1"/>
    <xf numFmtId="0" fontId="2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2" fillId="0" borderId="0" xfId="0" applyFont="1"/>
    <xf numFmtId="164" fontId="12" fillId="0" borderId="0" xfId="0" applyNumberFormat="1" applyFont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5" fontId="1" fillId="0" borderId="0" xfId="0" quotePrefix="1" applyNumberFormat="1" applyFont="1"/>
    <xf numFmtId="15" fontId="1" fillId="0" borderId="0" xfId="2" quotePrefix="1" applyNumberFormat="1" applyFont="1"/>
    <xf numFmtId="0" fontId="1" fillId="0" borderId="0" xfId="2" applyFont="1" applyAlignment="1">
      <alignment horizontal="center"/>
    </xf>
    <xf numFmtId="164" fontId="1" fillId="0" borderId="0" xfId="2" applyNumberFormat="1" applyFont="1"/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2" xfId="2" applyFont="1" applyBorder="1"/>
    <xf numFmtId="0" fontId="6" fillId="0" borderId="4" xfId="10"/>
    <xf numFmtId="0" fontId="6" fillId="0" borderId="4" xfId="10" applyAlignment="1">
      <alignment horizontal="center"/>
    </xf>
    <xf numFmtId="0" fontId="6" fillId="0" borderId="4" xfId="10" applyAlignment="1">
      <alignment horizontal="left"/>
    </xf>
    <xf numFmtId="164" fontId="6" fillId="0" borderId="4" xfId="10" applyNumberFormat="1"/>
    <xf numFmtId="0" fontId="11" fillId="0" borderId="0" xfId="6" applyFont="1" applyAlignment="1">
      <alignment horizontal="left" vertical="center"/>
    </xf>
    <xf numFmtId="0" fontId="4" fillId="0" borderId="0" xfId="7" applyFont="1" applyFill="1" applyAlignment="1">
      <alignment horizontal="left" vertical="center"/>
    </xf>
    <xf numFmtId="0" fontId="3" fillId="0" borderId="0" xfId="8" applyFill="1" applyAlignment="1">
      <alignment horizontal="left" vertical="center"/>
    </xf>
    <xf numFmtId="0" fontId="6" fillId="0" borderId="2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9" applyFill="1" applyAlignment="1">
      <alignment horizontal="left" vertical="center"/>
    </xf>
    <xf numFmtId="49" fontId="11" fillId="0" borderId="0" xfId="7" applyNumberFormat="1" applyFont="1" applyAlignment="1">
      <alignment horizontal="left" vertical="center"/>
    </xf>
    <xf numFmtId="0" fontId="4" fillId="0" borderId="0" xfId="8" applyFont="1" applyFill="1" applyAlignment="1">
      <alignment horizontal="left" vertical="center"/>
    </xf>
  </cellXfs>
  <cellStyles count="11">
    <cellStyle name="Heading 1" xfId="6" builtinId="16" customBuiltin="1"/>
    <cellStyle name="Heading 1 2" xfId="1" xr:uid="{3CCCA27F-0DB1-40A1-9853-AE0EDA50CE51}"/>
    <cellStyle name="Heading 1 3 2" xfId="5" xr:uid="{75349BD7-3C3F-48C2-B60A-2DF21F3355AC}"/>
    <cellStyle name="Heading 1 4" xfId="3" xr:uid="{C38DCD2C-4F8E-40BF-AF49-2D1505DC8980}"/>
    <cellStyle name="Heading 2" xfId="7" builtinId="17" customBuiltin="1"/>
    <cellStyle name="Heading 3" xfId="8" builtinId="18" customBuiltin="1"/>
    <cellStyle name="Heading 4" xfId="9" builtinId="19" customBuiltin="1"/>
    <cellStyle name="Normal" xfId="0" builtinId="0" customBuiltin="1"/>
    <cellStyle name="Normal 3 2" xfId="2" xr:uid="{B96AE021-C8D7-4A17-A5DE-F091379F9B37}"/>
    <cellStyle name="Normal 5" xfId="4" xr:uid="{0E434149-4B6E-48A0-A2CB-9E569854C0FF}"/>
    <cellStyle name="Total" xfId="10" builtinId="25" customBuiltin="1"/>
  </cellStyles>
  <dxfs count="44"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6BD939-0315-4A60-91DF-7F261EBCA24D}" name="Table37" displayName="Table37" ref="A6:M370" totalsRowCount="1" headerRowDxfId="43" dataDxfId="41" headerRowBorderDxfId="42" tableBorderDxfId="40" totalsRowCellStyle="Total">
  <tableColumns count="13">
    <tableColumn id="1" xr3:uid="{83EC229A-ABA1-4519-8924-B91D05DA8647}" name="County_x000a_Name" totalsRowLabel="Statewide Total" dataDxfId="39" totalsRowCellStyle="Total"/>
    <tableColumn id="16" xr3:uid="{6B186EA8-361D-41D7-8891-7441083A8648}" name="FI$Cal_x000a_Supplier ID" dataDxfId="38" totalsRowDxfId="37" totalsRowCellStyle="Total"/>
    <tableColumn id="11" xr3:uid="{C1527B70-D8B3-429B-9158-77236270126E}" name="FI$Cal_x000a_Address_x000a_Sequence ID" dataDxfId="36" totalsRowDxfId="35" totalsRowCellStyle="Total"/>
    <tableColumn id="12" xr3:uid="{EF9CD045-9FEA-495E-9432-8B840DA09CA5}" name="Full CDS Code" dataDxfId="34" totalsRowCellStyle="Total"/>
    <tableColumn id="17" xr3:uid="{F8F8F68E-E2F7-4DC4-BACB-396E462CD05C}" name="County_x000a_Code" dataDxfId="33" totalsRowCellStyle="Total"/>
    <tableColumn id="2" xr3:uid="{079C4242-BBEF-4F12-8BC8-8A544D05BB00}" name="District_x000a_Code" dataDxfId="32" totalsRowCellStyle="Total"/>
    <tableColumn id="3" xr3:uid="{05CF0721-5B43-4DD7-B5D4-7C0ABEE924BE}" name="School_x000a_Code" dataDxfId="31" dataCellStyle="Normal 5" totalsRowCellStyle="Total"/>
    <tableColumn id="5" xr3:uid="{1E73C967-1BB8-431D-B901-24F1C4717C58}" name="Service_x000a_Location_x000a_Field" dataDxfId="30" dataCellStyle="Normal 5" totalsRowCellStyle="Total"/>
    <tableColumn id="6" xr3:uid="{EA4D8C79-0F6B-4C2C-9FA0-657883B80006}" name="Local Educational Agency" dataDxfId="29" totalsRowDxfId="28" dataCellStyle="Normal 5" totalsRowCellStyle="Total"/>
    <tableColumn id="7" xr3:uid="{53E75512-E0B0-454F-9632-595A54C57FD5}" name="Total Amount of State Match Funding [$1.00 Per $1.00 Withheld]" totalsRowFunction="custom" dataDxfId="27" totalsRowDxfId="26" totalsRowCellStyle="Total">
      <totalsRowFormula>SUM(J7:J369)</totalsRowFormula>
    </tableColumn>
    <tableColumn id="13" xr3:uid="{17ECC8AC-CF3D-4303-B505-9C5A8C556246}" name="Apportionment Amount Paid from  PCA 25660" totalsRowFunction="sum" dataDxfId="25" totalsRowDxfId="24" totalsRowCellStyle="Total"/>
    <tableColumn id="14" xr3:uid="{2BADFF1F-A83E-4618-BFA8-5BA935C79870}" name="Apportionment Amount Paid from  PCA 25691" totalsRowFunction="sum" dataDxfId="23" totalsRowDxfId="22" totalsRowCellStyle="Total"/>
    <tableColumn id="15" xr3:uid="{73A984CD-2218-456A-AB49-FE8D4A476CCE}" name="Total Apportionment " totalsRowFunction="custom" dataDxfId="21" totalsRowDxfId="20" totalsRowCellStyle="Total">
      <calculatedColumnFormula>Table37[[#This Row],[Apportionment Amount Paid from  PCA 25660]]+Table37[[#This Row],[Apportionment Amount Paid from  PCA 25691]]</calculatedColumnFormula>
      <totalsRowFormula>SUM(M7:M369)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apportionment for the Classified School Employee Summer Assistance Program._x000d__x000a_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287E37B-1179-4B91-A6F6-8AB833D470ED}" name="Table71012" displayName="Table71012" ref="A5:D57" totalsRowCount="1" headerRowDxfId="19" dataDxfId="17" headerRowBorderDxfId="18" tableBorderDxfId="16" totalsRowCellStyle="Total">
  <tableColumns count="4">
    <tableColumn id="1" xr3:uid="{3F66760E-148C-4D9C-B9AE-1815F85D46B1}" name="County Code" totalsRowLabel="Statewide Total" dataDxfId="15" totalsRowDxfId="14" totalsRowCellStyle="Total"/>
    <tableColumn id="2" xr3:uid="{50E225BC-A173-4C6F-90F2-8C2A156BCDF1}" name="County_x000a_Treasurer" dataDxfId="13" totalsRowCellStyle="Total"/>
    <tableColumn id="3" xr3:uid="{F3895C9F-3959-4C5C-BB33-D9A524388337}" name="Invoice #" dataDxfId="12" totalsRowCellStyle="Total"/>
    <tableColumn id="4" xr3:uid="{B9B26F1E-927B-4525-BAAC-BBC13D26BA19}" name="County_x000a_Total" totalsRowFunction="custom" dataDxfId="11" totalsRowDxfId="10" totalsRowCellStyle="Total">
      <totalsRowFormula>SUM(Table71012[County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CA8824-3F6F-4AF5-B5D3-7DC91E0BA870}" name="Table710" displayName="Table710" ref="A5:D57" totalsRowCount="1" headerRowDxfId="9" dataDxfId="7" headerRowBorderDxfId="8" tableBorderDxfId="6" totalsRowCellStyle="Total">
  <tableColumns count="4">
    <tableColumn id="1" xr3:uid="{69C0ED31-E48B-4D49-8AD4-9006CC611C26}" name="County Code" totalsRowLabel="Statewide Total" dataDxfId="5" totalsRowDxfId="4" totalsRowCellStyle="Total"/>
    <tableColumn id="2" xr3:uid="{CD9E7ADC-69FE-44D5-82B5-80CC94C6DFD8}" name="County_x000a_Treasurer" dataDxfId="3" totalsRowCellStyle="Total"/>
    <tableColumn id="3" xr3:uid="{ADF16776-0A70-4A51-B220-90D94F183D16}" name="Invoice #" dataDxfId="2" totalsRowCellStyle="Total"/>
    <tableColumn id="4" xr3:uid="{01A96083-657F-42C9-8FD0-70932ECA95EB}" name="County_x000a_Total" totalsRowFunction="custom" dataDxfId="1" totalsRowDxfId="0" totalsRowCellStyle="Total">
      <totalsRowFormula>SUM(Table710[County
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Classified School Employee Summer Assistance Program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0293-1838-4D59-9D43-42871C133324}">
  <dimension ref="A1:M373"/>
  <sheetViews>
    <sheetView tabSelected="1" zoomScaleNormal="100" workbookViewId="0"/>
  </sheetViews>
  <sheetFormatPr defaultColWidth="10.88671875" defaultRowHeight="15" x14ac:dyDescent="0.2"/>
  <cols>
    <col min="1" max="1" width="17" style="3" customWidth="1"/>
    <col min="2" max="2" width="11.77734375" style="14" customWidth="1"/>
    <col min="3" max="3" width="9.5546875" style="14" customWidth="1"/>
    <col min="4" max="4" width="14.5546875" style="3" customWidth="1"/>
    <col min="5" max="5" width="7.21875" style="3" customWidth="1"/>
    <col min="6" max="6" width="8.88671875" style="3" customWidth="1"/>
    <col min="7" max="7" width="9.6640625" style="3" customWidth="1"/>
    <col min="8" max="8" width="8.33203125" style="3" customWidth="1"/>
    <col min="9" max="9" width="33.109375" style="4" bestFit="1" customWidth="1"/>
    <col min="10" max="10" width="12.88671875" style="3" bestFit="1" customWidth="1"/>
    <col min="11" max="12" width="14.6640625" style="3" customWidth="1"/>
    <col min="13" max="13" width="14.109375" style="3" customWidth="1"/>
    <col min="14" max="16384" width="10.88671875" style="3"/>
  </cols>
  <sheetData>
    <row r="1" spans="1:13" ht="20.25" x14ac:dyDescent="0.2">
      <c r="A1" s="58" t="s">
        <v>1265</v>
      </c>
    </row>
    <row r="2" spans="1:13" ht="18" x14ac:dyDescent="0.2">
      <c r="A2" s="59" t="s">
        <v>15</v>
      </c>
    </row>
    <row r="3" spans="1:13" ht="18" x14ac:dyDescent="0.2">
      <c r="A3" s="60" t="s">
        <v>1266</v>
      </c>
      <c r="B3" s="2"/>
      <c r="C3" s="2"/>
      <c r="D3" s="1"/>
      <c r="E3" s="1"/>
    </row>
    <row r="4" spans="1:13" ht="16.5" thickBot="1" x14ac:dyDescent="0.3">
      <c r="A4" s="61" t="s">
        <v>1267</v>
      </c>
      <c r="B4" s="6"/>
      <c r="C4" s="6"/>
      <c r="D4" s="5"/>
      <c r="E4" s="5"/>
      <c r="F4" s="7"/>
      <c r="G4" s="7"/>
      <c r="H4" s="7"/>
      <c r="I4" s="8"/>
      <c r="J4" s="8"/>
      <c r="K4" s="8"/>
      <c r="L4" s="8"/>
      <c r="M4" s="8"/>
    </row>
    <row r="5" spans="1:13" ht="17.25" thickTop="1" thickBot="1" x14ac:dyDescent="0.3">
      <c r="A5" s="53" t="s">
        <v>1270</v>
      </c>
      <c r="B5" s="6"/>
      <c r="C5" s="6"/>
      <c r="D5" s="5"/>
      <c r="E5" s="5"/>
      <c r="F5" s="7"/>
      <c r="G5" s="7"/>
      <c r="H5" s="7"/>
      <c r="I5" s="8"/>
      <c r="J5" s="8"/>
      <c r="K5" s="8"/>
      <c r="L5" s="8"/>
      <c r="M5" s="8"/>
    </row>
    <row r="6" spans="1:13" ht="111.75" thickTop="1" thickBot="1" x14ac:dyDescent="0.3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11" t="s">
        <v>10</v>
      </c>
      <c r="L6" s="10" t="s">
        <v>22</v>
      </c>
      <c r="M6" s="10" t="s">
        <v>11</v>
      </c>
    </row>
    <row r="7" spans="1:13" ht="15.75" thickTop="1" x14ac:dyDescent="0.2">
      <c r="A7" s="12" t="s">
        <v>23</v>
      </c>
      <c r="B7" s="13" t="s">
        <v>24</v>
      </c>
      <c r="C7" s="13">
        <v>1</v>
      </c>
      <c r="D7" s="12" t="s">
        <v>25</v>
      </c>
      <c r="E7" s="14" t="s">
        <v>26</v>
      </c>
      <c r="F7" s="14" t="s">
        <v>27</v>
      </c>
      <c r="G7" s="15" t="s">
        <v>28</v>
      </c>
      <c r="H7" s="15" t="s">
        <v>27</v>
      </c>
      <c r="I7" s="16" t="s">
        <v>29</v>
      </c>
      <c r="J7" s="17">
        <v>180238</v>
      </c>
      <c r="K7" s="17">
        <v>31220</v>
      </c>
      <c r="L7" s="17">
        <v>149018</v>
      </c>
      <c r="M7" s="17">
        <f>Table37[[#This Row],[Apportionment Amount Paid from  PCA 25660]]+Table37[[#This Row],[Apportionment Amount Paid from  PCA 25691]]</f>
        <v>180238</v>
      </c>
    </row>
    <row r="8" spans="1:13" x14ac:dyDescent="0.2">
      <c r="A8" s="12" t="s">
        <v>23</v>
      </c>
      <c r="B8" s="13" t="s">
        <v>24</v>
      </c>
      <c r="C8" s="13">
        <v>1</v>
      </c>
      <c r="D8" s="12" t="s">
        <v>30</v>
      </c>
      <c r="E8" s="14" t="s">
        <v>26</v>
      </c>
      <c r="F8" s="14" t="s">
        <v>31</v>
      </c>
      <c r="G8" s="15" t="s">
        <v>28</v>
      </c>
      <c r="H8" s="15" t="s">
        <v>31</v>
      </c>
      <c r="I8" s="16" t="s">
        <v>32</v>
      </c>
      <c r="J8" s="17">
        <v>277556</v>
      </c>
      <c r="K8" s="17">
        <v>48077</v>
      </c>
      <c r="L8" s="17">
        <v>229479</v>
      </c>
      <c r="M8" s="17">
        <f>Table37[[#This Row],[Apportionment Amount Paid from  PCA 25660]]+Table37[[#This Row],[Apportionment Amount Paid from  PCA 25691]]</f>
        <v>277556</v>
      </c>
    </row>
    <row r="9" spans="1:13" x14ac:dyDescent="0.2">
      <c r="A9" s="12" t="s">
        <v>23</v>
      </c>
      <c r="B9" s="13" t="s">
        <v>24</v>
      </c>
      <c r="C9" s="13">
        <v>1</v>
      </c>
      <c r="D9" s="12" t="s">
        <v>33</v>
      </c>
      <c r="E9" s="14" t="s">
        <v>26</v>
      </c>
      <c r="F9" s="14" t="s">
        <v>34</v>
      </c>
      <c r="G9" s="15" t="s">
        <v>28</v>
      </c>
      <c r="H9" s="15" t="s">
        <v>34</v>
      </c>
      <c r="I9" s="16" t="s">
        <v>35</v>
      </c>
      <c r="J9" s="17">
        <v>434804</v>
      </c>
      <c r="K9" s="17">
        <v>75315</v>
      </c>
      <c r="L9" s="17">
        <v>359489</v>
      </c>
      <c r="M9" s="17">
        <f>Table37[[#This Row],[Apportionment Amount Paid from  PCA 25660]]+Table37[[#This Row],[Apportionment Amount Paid from  PCA 25691]]</f>
        <v>434804</v>
      </c>
    </row>
    <row r="10" spans="1:13" x14ac:dyDescent="0.2">
      <c r="A10" s="12" t="s">
        <v>23</v>
      </c>
      <c r="B10" s="13" t="s">
        <v>24</v>
      </c>
      <c r="C10" s="13">
        <v>1</v>
      </c>
      <c r="D10" s="12" t="s">
        <v>36</v>
      </c>
      <c r="E10" s="14" t="s">
        <v>26</v>
      </c>
      <c r="F10" s="14" t="s">
        <v>37</v>
      </c>
      <c r="G10" s="15" t="s">
        <v>28</v>
      </c>
      <c r="H10" s="15" t="s">
        <v>37</v>
      </c>
      <c r="I10" s="16" t="s">
        <v>38</v>
      </c>
      <c r="J10" s="17">
        <v>16380</v>
      </c>
      <c r="K10" s="17">
        <v>2837</v>
      </c>
      <c r="L10" s="17">
        <v>13543</v>
      </c>
      <c r="M10" s="17">
        <f>Table37[[#This Row],[Apportionment Amount Paid from  PCA 25660]]+Table37[[#This Row],[Apportionment Amount Paid from  PCA 25691]]</f>
        <v>16380</v>
      </c>
    </row>
    <row r="11" spans="1:13" x14ac:dyDescent="0.2">
      <c r="A11" s="12" t="s">
        <v>23</v>
      </c>
      <c r="B11" s="13" t="s">
        <v>24</v>
      </c>
      <c r="C11" s="13">
        <v>1</v>
      </c>
      <c r="D11" s="12" t="s">
        <v>39</v>
      </c>
      <c r="E11" s="14" t="s">
        <v>26</v>
      </c>
      <c r="F11" s="14" t="s">
        <v>40</v>
      </c>
      <c r="G11" s="15" t="s">
        <v>28</v>
      </c>
      <c r="H11" s="15" t="s">
        <v>40</v>
      </c>
      <c r="I11" s="16" t="s">
        <v>41</v>
      </c>
      <c r="J11" s="17">
        <v>1093873</v>
      </c>
      <c r="K11" s="17">
        <v>189477</v>
      </c>
      <c r="L11" s="17">
        <v>904396</v>
      </c>
      <c r="M11" s="17">
        <f>Table37[[#This Row],[Apportionment Amount Paid from  PCA 25660]]+Table37[[#This Row],[Apportionment Amount Paid from  PCA 25691]]</f>
        <v>1093873</v>
      </c>
    </row>
    <row r="12" spans="1:13" x14ac:dyDescent="0.2">
      <c r="A12" s="12" t="s">
        <v>23</v>
      </c>
      <c r="B12" s="13" t="s">
        <v>24</v>
      </c>
      <c r="C12" s="13">
        <v>1</v>
      </c>
      <c r="D12" s="12" t="s">
        <v>42</v>
      </c>
      <c r="E12" s="14" t="s">
        <v>26</v>
      </c>
      <c r="F12" s="14" t="s">
        <v>43</v>
      </c>
      <c r="G12" s="15" t="s">
        <v>28</v>
      </c>
      <c r="H12" s="15" t="s">
        <v>43</v>
      </c>
      <c r="I12" s="16" t="s">
        <v>44</v>
      </c>
      <c r="J12" s="17">
        <v>456790</v>
      </c>
      <c r="K12" s="17">
        <v>79124</v>
      </c>
      <c r="L12" s="17">
        <v>377666</v>
      </c>
      <c r="M12" s="17">
        <f>Table37[[#This Row],[Apportionment Amount Paid from  PCA 25660]]+Table37[[#This Row],[Apportionment Amount Paid from  PCA 25691]]</f>
        <v>456790</v>
      </c>
    </row>
    <row r="13" spans="1:13" x14ac:dyDescent="0.2">
      <c r="A13" s="12" t="s">
        <v>23</v>
      </c>
      <c r="B13" s="13" t="s">
        <v>24</v>
      </c>
      <c r="C13" s="13">
        <v>1</v>
      </c>
      <c r="D13" s="12" t="s">
        <v>45</v>
      </c>
      <c r="E13" s="14" t="s">
        <v>26</v>
      </c>
      <c r="F13" s="14" t="s">
        <v>46</v>
      </c>
      <c r="G13" s="15" t="s">
        <v>28</v>
      </c>
      <c r="H13" s="15" t="s">
        <v>46</v>
      </c>
      <c r="I13" s="16" t="s">
        <v>47</v>
      </c>
      <c r="J13" s="17">
        <v>126340</v>
      </c>
      <c r="K13" s="17">
        <v>21884</v>
      </c>
      <c r="L13" s="17">
        <v>104456</v>
      </c>
      <c r="M13" s="17">
        <f>Table37[[#This Row],[Apportionment Amount Paid from  PCA 25660]]+Table37[[#This Row],[Apportionment Amount Paid from  PCA 25691]]</f>
        <v>126340</v>
      </c>
    </row>
    <row r="14" spans="1:13" x14ac:dyDescent="0.2">
      <c r="A14" s="12" t="s">
        <v>23</v>
      </c>
      <c r="B14" s="13" t="s">
        <v>24</v>
      </c>
      <c r="C14" s="13">
        <v>1</v>
      </c>
      <c r="D14" s="12" t="s">
        <v>48</v>
      </c>
      <c r="E14" s="14" t="s">
        <v>26</v>
      </c>
      <c r="F14" s="14" t="s">
        <v>49</v>
      </c>
      <c r="G14" s="15" t="s">
        <v>28</v>
      </c>
      <c r="H14" s="15" t="s">
        <v>49</v>
      </c>
      <c r="I14" s="16" t="s">
        <v>50</v>
      </c>
      <c r="J14" s="17">
        <v>97112</v>
      </c>
      <c r="K14" s="17">
        <v>16821</v>
      </c>
      <c r="L14" s="17">
        <v>80291</v>
      </c>
      <c r="M14" s="17">
        <f>Table37[[#This Row],[Apportionment Amount Paid from  PCA 25660]]+Table37[[#This Row],[Apportionment Amount Paid from  PCA 25691]]</f>
        <v>97112</v>
      </c>
    </row>
    <row r="15" spans="1:13" x14ac:dyDescent="0.2">
      <c r="A15" s="12" t="s">
        <v>23</v>
      </c>
      <c r="B15" s="13" t="s">
        <v>24</v>
      </c>
      <c r="C15" s="13">
        <v>1</v>
      </c>
      <c r="D15" s="12" t="s">
        <v>51</v>
      </c>
      <c r="E15" s="14" t="s">
        <v>26</v>
      </c>
      <c r="F15" s="14" t="s">
        <v>52</v>
      </c>
      <c r="G15" s="15" t="s">
        <v>28</v>
      </c>
      <c r="H15" s="15" t="s">
        <v>52</v>
      </c>
      <c r="I15" s="16" t="s">
        <v>53</v>
      </c>
      <c r="J15" s="17">
        <v>280263</v>
      </c>
      <c r="K15" s="17">
        <v>48546</v>
      </c>
      <c r="L15" s="17">
        <v>231717</v>
      </c>
      <c r="M15" s="17">
        <f>Table37[[#This Row],[Apportionment Amount Paid from  PCA 25660]]+Table37[[#This Row],[Apportionment Amount Paid from  PCA 25691]]</f>
        <v>280263</v>
      </c>
    </row>
    <row r="16" spans="1:13" x14ac:dyDescent="0.2">
      <c r="A16" s="12" t="s">
        <v>23</v>
      </c>
      <c r="B16" s="13" t="s">
        <v>24</v>
      </c>
      <c r="C16" s="13">
        <v>1</v>
      </c>
      <c r="D16" s="12" t="s">
        <v>54</v>
      </c>
      <c r="E16" s="14" t="s">
        <v>26</v>
      </c>
      <c r="F16" s="14" t="s">
        <v>55</v>
      </c>
      <c r="G16" s="15" t="s">
        <v>28</v>
      </c>
      <c r="H16" s="15" t="s">
        <v>55</v>
      </c>
      <c r="I16" s="16" t="s">
        <v>56</v>
      </c>
      <c r="J16" s="17">
        <v>385520</v>
      </c>
      <c r="K16" s="17">
        <v>66779</v>
      </c>
      <c r="L16" s="17">
        <v>318741</v>
      </c>
      <c r="M16" s="17">
        <f>Table37[[#This Row],[Apportionment Amount Paid from  PCA 25660]]+Table37[[#This Row],[Apportionment Amount Paid from  PCA 25691]]</f>
        <v>385520</v>
      </c>
    </row>
    <row r="17" spans="1:13" x14ac:dyDescent="0.2">
      <c r="A17" s="12" t="s">
        <v>23</v>
      </c>
      <c r="B17" s="13" t="s">
        <v>24</v>
      </c>
      <c r="C17" s="13">
        <v>1</v>
      </c>
      <c r="D17" s="12" t="s">
        <v>57</v>
      </c>
      <c r="E17" s="14" t="s">
        <v>26</v>
      </c>
      <c r="F17" s="14" t="s">
        <v>58</v>
      </c>
      <c r="G17" s="15" t="s">
        <v>28</v>
      </c>
      <c r="H17" s="15" t="s">
        <v>58</v>
      </c>
      <c r="I17" s="16" t="s">
        <v>59</v>
      </c>
      <c r="J17" s="17">
        <v>400994</v>
      </c>
      <c r="K17" s="17">
        <v>69459</v>
      </c>
      <c r="L17" s="17">
        <v>331535</v>
      </c>
      <c r="M17" s="17">
        <f>Table37[[#This Row],[Apportionment Amount Paid from  PCA 25660]]+Table37[[#This Row],[Apportionment Amount Paid from  PCA 25691]]</f>
        <v>400994</v>
      </c>
    </row>
    <row r="18" spans="1:13" x14ac:dyDescent="0.2">
      <c r="A18" s="12" t="s">
        <v>23</v>
      </c>
      <c r="B18" s="13" t="s">
        <v>24</v>
      </c>
      <c r="C18" s="13">
        <v>1</v>
      </c>
      <c r="D18" s="12" t="s">
        <v>60</v>
      </c>
      <c r="E18" s="14" t="s">
        <v>26</v>
      </c>
      <c r="F18" s="14" t="s">
        <v>61</v>
      </c>
      <c r="G18" s="15" t="s">
        <v>28</v>
      </c>
      <c r="H18" s="15" t="s">
        <v>61</v>
      </c>
      <c r="I18" s="16" t="s">
        <v>62</v>
      </c>
      <c r="J18" s="17">
        <v>538800</v>
      </c>
      <c r="K18" s="17">
        <v>93329</v>
      </c>
      <c r="L18" s="17">
        <v>445471</v>
      </c>
      <c r="M18" s="17">
        <f>Table37[[#This Row],[Apportionment Amount Paid from  PCA 25660]]+Table37[[#This Row],[Apportionment Amount Paid from  PCA 25691]]</f>
        <v>538800</v>
      </c>
    </row>
    <row r="19" spans="1:13" x14ac:dyDescent="0.2">
      <c r="A19" s="12" t="s">
        <v>63</v>
      </c>
      <c r="B19" s="13" t="s">
        <v>64</v>
      </c>
      <c r="C19" s="13">
        <v>1</v>
      </c>
      <c r="D19" s="12" t="s">
        <v>65</v>
      </c>
      <c r="E19" s="14" t="s">
        <v>66</v>
      </c>
      <c r="F19" s="14" t="s">
        <v>67</v>
      </c>
      <c r="G19" s="15" t="s">
        <v>28</v>
      </c>
      <c r="H19" s="15" t="s">
        <v>67</v>
      </c>
      <c r="I19" s="16" t="s">
        <v>68</v>
      </c>
      <c r="J19" s="17">
        <v>127494</v>
      </c>
      <c r="K19" s="17">
        <v>22084</v>
      </c>
      <c r="L19" s="17">
        <v>105410</v>
      </c>
      <c r="M19" s="17">
        <f>Table37[[#This Row],[Apportionment Amount Paid from  PCA 25660]]+Table37[[#This Row],[Apportionment Amount Paid from  PCA 25691]]</f>
        <v>127494</v>
      </c>
    </row>
    <row r="20" spans="1:13" x14ac:dyDescent="0.2">
      <c r="A20" s="12" t="s">
        <v>63</v>
      </c>
      <c r="B20" s="13" t="s">
        <v>64</v>
      </c>
      <c r="C20" s="13">
        <v>1</v>
      </c>
      <c r="D20" s="12" t="s">
        <v>69</v>
      </c>
      <c r="E20" s="14" t="s">
        <v>66</v>
      </c>
      <c r="F20" s="14" t="s">
        <v>70</v>
      </c>
      <c r="G20" s="15" t="s">
        <v>28</v>
      </c>
      <c r="H20" s="15" t="s">
        <v>70</v>
      </c>
      <c r="I20" s="16" t="s">
        <v>71</v>
      </c>
      <c r="J20" s="17">
        <v>101270</v>
      </c>
      <c r="K20" s="17">
        <v>17542</v>
      </c>
      <c r="L20" s="17">
        <v>83728</v>
      </c>
      <c r="M20" s="17">
        <f>Table37[[#This Row],[Apportionment Amount Paid from  PCA 25660]]+Table37[[#This Row],[Apportionment Amount Paid from  PCA 25691]]</f>
        <v>101270</v>
      </c>
    </row>
    <row r="21" spans="1:13" x14ac:dyDescent="0.2">
      <c r="A21" s="12" t="s">
        <v>72</v>
      </c>
      <c r="B21" s="13" t="s">
        <v>73</v>
      </c>
      <c r="C21" s="13">
        <v>5</v>
      </c>
      <c r="D21" s="12" t="s">
        <v>74</v>
      </c>
      <c r="E21" s="14" t="s">
        <v>75</v>
      </c>
      <c r="F21" s="14" t="s">
        <v>76</v>
      </c>
      <c r="G21" s="15" t="s">
        <v>28</v>
      </c>
      <c r="H21" s="15" t="s">
        <v>76</v>
      </c>
      <c r="I21" s="16" t="s">
        <v>77</v>
      </c>
      <c r="J21" s="17">
        <v>116467</v>
      </c>
      <c r="K21" s="17">
        <v>20174</v>
      </c>
      <c r="L21" s="17">
        <v>96293</v>
      </c>
      <c r="M21" s="17">
        <f>Table37[[#This Row],[Apportionment Amount Paid from  PCA 25660]]+Table37[[#This Row],[Apportionment Amount Paid from  PCA 25691]]</f>
        <v>116467</v>
      </c>
    </row>
    <row r="22" spans="1:13" x14ac:dyDescent="0.2">
      <c r="A22" s="12" t="s">
        <v>72</v>
      </c>
      <c r="B22" s="13" t="s">
        <v>73</v>
      </c>
      <c r="C22" s="13">
        <v>5</v>
      </c>
      <c r="D22" s="12" t="s">
        <v>78</v>
      </c>
      <c r="E22" s="14" t="s">
        <v>75</v>
      </c>
      <c r="F22" s="14" t="s">
        <v>79</v>
      </c>
      <c r="G22" s="15" t="s">
        <v>28</v>
      </c>
      <c r="H22" s="15" t="s">
        <v>79</v>
      </c>
      <c r="I22" s="16" t="s">
        <v>80</v>
      </c>
      <c r="J22" s="17">
        <v>109200</v>
      </c>
      <c r="K22" s="17">
        <v>18915</v>
      </c>
      <c r="L22" s="17">
        <v>90285</v>
      </c>
      <c r="M22" s="17">
        <f>Table37[[#This Row],[Apportionment Amount Paid from  PCA 25660]]+Table37[[#This Row],[Apportionment Amount Paid from  PCA 25691]]</f>
        <v>109200</v>
      </c>
    </row>
    <row r="23" spans="1:13" x14ac:dyDescent="0.2">
      <c r="A23" s="12" t="s">
        <v>72</v>
      </c>
      <c r="B23" s="13" t="s">
        <v>73</v>
      </c>
      <c r="C23" s="13">
        <v>5</v>
      </c>
      <c r="D23" s="12" t="s">
        <v>81</v>
      </c>
      <c r="E23" s="14" t="s">
        <v>75</v>
      </c>
      <c r="F23" s="14" t="s">
        <v>82</v>
      </c>
      <c r="G23" s="15" t="s">
        <v>28</v>
      </c>
      <c r="H23" s="15" t="s">
        <v>82</v>
      </c>
      <c r="I23" s="16" t="s">
        <v>83</v>
      </c>
      <c r="J23" s="17">
        <v>129790</v>
      </c>
      <c r="K23" s="17">
        <v>22482</v>
      </c>
      <c r="L23" s="17">
        <v>107308</v>
      </c>
      <c r="M23" s="17">
        <f>Table37[[#This Row],[Apportionment Amount Paid from  PCA 25660]]+Table37[[#This Row],[Apportionment Amount Paid from  PCA 25691]]</f>
        <v>129790</v>
      </c>
    </row>
    <row r="24" spans="1:13" x14ac:dyDescent="0.2">
      <c r="A24" s="12" t="s">
        <v>72</v>
      </c>
      <c r="B24" s="13" t="s">
        <v>73</v>
      </c>
      <c r="C24" s="13">
        <v>5</v>
      </c>
      <c r="D24" s="12" t="s">
        <v>84</v>
      </c>
      <c r="E24" s="14" t="s">
        <v>75</v>
      </c>
      <c r="F24" s="14" t="s">
        <v>85</v>
      </c>
      <c r="G24" s="15" t="s">
        <v>28</v>
      </c>
      <c r="H24" s="15" t="s">
        <v>85</v>
      </c>
      <c r="I24" s="16" t="s">
        <v>86</v>
      </c>
      <c r="J24" s="17">
        <v>152658</v>
      </c>
      <c r="K24" s="17">
        <v>26443</v>
      </c>
      <c r="L24" s="17">
        <v>126215</v>
      </c>
      <c r="M24" s="17">
        <f>Table37[[#This Row],[Apportionment Amount Paid from  PCA 25660]]+Table37[[#This Row],[Apportionment Amount Paid from  PCA 25691]]</f>
        <v>152658</v>
      </c>
    </row>
    <row r="25" spans="1:13" x14ac:dyDescent="0.2">
      <c r="A25" s="12" t="s">
        <v>87</v>
      </c>
      <c r="B25" s="13" t="s">
        <v>88</v>
      </c>
      <c r="C25" s="13">
        <v>1</v>
      </c>
      <c r="D25" s="12" t="s">
        <v>89</v>
      </c>
      <c r="E25" s="14" t="s">
        <v>90</v>
      </c>
      <c r="F25" s="14" t="s">
        <v>91</v>
      </c>
      <c r="G25" s="15" t="s">
        <v>28</v>
      </c>
      <c r="H25" s="15" t="s">
        <v>91</v>
      </c>
      <c r="I25" s="16" t="s">
        <v>92</v>
      </c>
      <c r="J25" s="17">
        <v>103149</v>
      </c>
      <c r="K25" s="17">
        <v>17867</v>
      </c>
      <c r="L25" s="17">
        <v>85282</v>
      </c>
      <c r="M25" s="17">
        <f>Table37[[#This Row],[Apportionment Amount Paid from  PCA 25660]]+Table37[[#This Row],[Apportionment Amount Paid from  PCA 25691]]</f>
        <v>103149</v>
      </c>
    </row>
    <row r="26" spans="1:13" x14ac:dyDescent="0.2">
      <c r="A26" s="12" t="s">
        <v>87</v>
      </c>
      <c r="B26" s="13" t="s">
        <v>88</v>
      </c>
      <c r="C26" s="13">
        <v>1</v>
      </c>
      <c r="D26" s="12" t="s">
        <v>93</v>
      </c>
      <c r="E26" s="14" t="s">
        <v>90</v>
      </c>
      <c r="F26" s="14" t="s">
        <v>94</v>
      </c>
      <c r="G26" s="15" t="s">
        <v>28</v>
      </c>
      <c r="H26" s="15" t="s">
        <v>94</v>
      </c>
      <c r="I26" s="16" t="s">
        <v>95</v>
      </c>
      <c r="J26" s="17">
        <v>20592</v>
      </c>
      <c r="K26" s="17">
        <v>3567</v>
      </c>
      <c r="L26" s="17">
        <v>17025</v>
      </c>
      <c r="M26" s="17">
        <f>Table37[[#This Row],[Apportionment Amount Paid from  PCA 25660]]+Table37[[#This Row],[Apportionment Amount Paid from  PCA 25691]]</f>
        <v>20592</v>
      </c>
    </row>
    <row r="27" spans="1:13" x14ac:dyDescent="0.2">
      <c r="A27" s="12" t="s">
        <v>96</v>
      </c>
      <c r="B27" s="13" t="s">
        <v>97</v>
      </c>
      <c r="C27" s="13">
        <v>1</v>
      </c>
      <c r="D27" s="12" t="s">
        <v>98</v>
      </c>
      <c r="E27" s="14" t="s">
        <v>99</v>
      </c>
      <c r="F27" s="14" t="s">
        <v>100</v>
      </c>
      <c r="G27" s="15" t="s">
        <v>28</v>
      </c>
      <c r="H27" s="15" t="s">
        <v>100</v>
      </c>
      <c r="I27" s="16" t="s">
        <v>101</v>
      </c>
      <c r="J27" s="17">
        <v>52557</v>
      </c>
      <c r="K27" s="17">
        <v>9104</v>
      </c>
      <c r="L27" s="17">
        <v>43453</v>
      </c>
      <c r="M27" s="17">
        <f>Table37[[#This Row],[Apportionment Amount Paid from  PCA 25660]]+Table37[[#This Row],[Apportionment Amount Paid from  PCA 25691]]</f>
        <v>52557</v>
      </c>
    </row>
    <row r="28" spans="1:13" x14ac:dyDescent="0.2">
      <c r="A28" s="12" t="s">
        <v>102</v>
      </c>
      <c r="B28" s="13" t="s">
        <v>103</v>
      </c>
      <c r="C28" s="13">
        <v>50</v>
      </c>
      <c r="D28" s="12" t="s">
        <v>104</v>
      </c>
      <c r="E28" s="14" t="s">
        <v>105</v>
      </c>
      <c r="F28" s="14" t="s">
        <v>106</v>
      </c>
      <c r="G28" s="15" t="s">
        <v>28</v>
      </c>
      <c r="H28" s="15" t="s">
        <v>106</v>
      </c>
      <c r="I28" s="16" t="s">
        <v>107</v>
      </c>
      <c r="J28" s="17">
        <v>163838</v>
      </c>
      <c r="K28" s="17">
        <v>28379</v>
      </c>
      <c r="L28" s="17">
        <v>135459</v>
      </c>
      <c r="M28" s="17">
        <f>Table37[[#This Row],[Apportionment Amount Paid from  PCA 25660]]+Table37[[#This Row],[Apportionment Amount Paid from  PCA 25691]]</f>
        <v>163838</v>
      </c>
    </row>
    <row r="29" spans="1:13" x14ac:dyDescent="0.2">
      <c r="A29" s="12" t="s">
        <v>102</v>
      </c>
      <c r="B29" s="13" t="s">
        <v>103</v>
      </c>
      <c r="C29" s="13">
        <v>50</v>
      </c>
      <c r="D29" s="12" t="s">
        <v>108</v>
      </c>
      <c r="E29" s="14" t="s">
        <v>105</v>
      </c>
      <c r="F29" s="14" t="s">
        <v>109</v>
      </c>
      <c r="G29" s="15" t="s">
        <v>28</v>
      </c>
      <c r="H29" s="15" t="s">
        <v>109</v>
      </c>
      <c r="I29" s="16" t="s">
        <v>110</v>
      </c>
      <c r="J29" s="17">
        <v>84617</v>
      </c>
      <c r="K29" s="17">
        <v>14657</v>
      </c>
      <c r="L29" s="17">
        <v>69960</v>
      </c>
      <c r="M29" s="17">
        <f>Table37[[#This Row],[Apportionment Amount Paid from  PCA 25660]]+Table37[[#This Row],[Apportionment Amount Paid from  PCA 25691]]</f>
        <v>84617</v>
      </c>
    </row>
    <row r="30" spans="1:13" x14ac:dyDescent="0.2">
      <c r="A30" s="12" t="s">
        <v>102</v>
      </c>
      <c r="B30" s="13" t="s">
        <v>103</v>
      </c>
      <c r="C30" s="13">
        <v>50</v>
      </c>
      <c r="D30" s="12" t="s">
        <v>111</v>
      </c>
      <c r="E30" s="14" t="s">
        <v>105</v>
      </c>
      <c r="F30" s="14" t="s">
        <v>112</v>
      </c>
      <c r="G30" s="15" t="s">
        <v>28</v>
      </c>
      <c r="H30" s="15" t="s">
        <v>112</v>
      </c>
      <c r="I30" s="16" t="s">
        <v>113</v>
      </c>
      <c r="J30" s="17">
        <v>21660</v>
      </c>
      <c r="K30" s="17">
        <v>3752</v>
      </c>
      <c r="L30" s="17">
        <v>17908</v>
      </c>
      <c r="M30" s="17">
        <f>Table37[[#This Row],[Apportionment Amount Paid from  PCA 25660]]+Table37[[#This Row],[Apportionment Amount Paid from  PCA 25691]]</f>
        <v>21660</v>
      </c>
    </row>
    <row r="31" spans="1:13" x14ac:dyDescent="0.2">
      <c r="A31" s="12" t="s">
        <v>102</v>
      </c>
      <c r="B31" s="13" t="s">
        <v>103</v>
      </c>
      <c r="C31" s="13">
        <v>50</v>
      </c>
      <c r="D31" s="12" t="s">
        <v>114</v>
      </c>
      <c r="E31" s="14" t="s">
        <v>105</v>
      </c>
      <c r="F31" s="14" t="s">
        <v>115</v>
      </c>
      <c r="G31" s="15" t="s">
        <v>28</v>
      </c>
      <c r="H31" s="15" t="s">
        <v>115</v>
      </c>
      <c r="I31" s="16" t="s">
        <v>116</v>
      </c>
      <c r="J31" s="17">
        <v>58875</v>
      </c>
      <c r="K31" s="17">
        <v>10198</v>
      </c>
      <c r="L31" s="17">
        <v>48677</v>
      </c>
      <c r="M31" s="17">
        <f>Table37[[#This Row],[Apportionment Amount Paid from  PCA 25660]]+Table37[[#This Row],[Apportionment Amount Paid from  PCA 25691]]</f>
        <v>58875</v>
      </c>
    </row>
    <row r="32" spans="1:13" x14ac:dyDescent="0.2">
      <c r="A32" s="12" t="s">
        <v>102</v>
      </c>
      <c r="B32" s="13" t="s">
        <v>103</v>
      </c>
      <c r="C32" s="13">
        <v>50</v>
      </c>
      <c r="D32" s="12" t="s">
        <v>117</v>
      </c>
      <c r="E32" s="14" t="s">
        <v>105</v>
      </c>
      <c r="F32" s="14" t="s">
        <v>118</v>
      </c>
      <c r="G32" s="15" t="s">
        <v>28</v>
      </c>
      <c r="H32" s="15" t="s">
        <v>118</v>
      </c>
      <c r="I32" s="16" t="s">
        <v>119</v>
      </c>
      <c r="J32" s="17">
        <v>60997</v>
      </c>
      <c r="K32" s="17">
        <v>10566</v>
      </c>
      <c r="L32" s="17">
        <v>50431</v>
      </c>
      <c r="M32" s="17">
        <f>Table37[[#This Row],[Apportionment Amount Paid from  PCA 25660]]+Table37[[#This Row],[Apportionment Amount Paid from  PCA 25691]]</f>
        <v>60997</v>
      </c>
    </row>
    <row r="33" spans="1:13" x14ac:dyDescent="0.2">
      <c r="A33" s="12" t="s">
        <v>102</v>
      </c>
      <c r="B33" s="13" t="s">
        <v>103</v>
      </c>
      <c r="C33" s="13">
        <v>50</v>
      </c>
      <c r="D33" s="12" t="s">
        <v>120</v>
      </c>
      <c r="E33" s="14" t="s">
        <v>105</v>
      </c>
      <c r="F33" s="14" t="s">
        <v>121</v>
      </c>
      <c r="G33" s="15" t="s">
        <v>28</v>
      </c>
      <c r="H33" s="15" t="s">
        <v>121</v>
      </c>
      <c r="I33" s="16" t="s">
        <v>122</v>
      </c>
      <c r="J33" s="17">
        <v>61430</v>
      </c>
      <c r="K33" s="17">
        <v>10641</v>
      </c>
      <c r="L33" s="17">
        <v>50789</v>
      </c>
      <c r="M33" s="17">
        <f>Table37[[#This Row],[Apportionment Amount Paid from  PCA 25660]]+Table37[[#This Row],[Apportionment Amount Paid from  PCA 25691]]</f>
        <v>61430</v>
      </c>
    </row>
    <row r="34" spans="1:13" x14ac:dyDescent="0.2">
      <c r="A34" s="12" t="s">
        <v>102</v>
      </c>
      <c r="B34" s="13" t="s">
        <v>103</v>
      </c>
      <c r="C34" s="13">
        <v>50</v>
      </c>
      <c r="D34" s="12" t="s">
        <v>123</v>
      </c>
      <c r="E34" s="14" t="s">
        <v>105</v>
      </c>
      <c r="F34" s="14" t="s">
        <v>124</v>
      </c>
      <c r="G34" s="15" t="s">
        <v>28</v>
      </c>
      <c r="H34" s="15" t="s">
        <v>124</v>
      </c>
      <c r="I34" s="16" t="s">
        <v>125</v>
      </c>
      <c r="J34" s="17">
        <v>42330</v>
      </c>
      <c r="K34" s="17">
        <v>7332</v>
      </c>
      <c r="L34" s="17">
        <v>34998</v>
      </c>
      <c r="M34" s="17">
        <f>Table37[[#This Row],[Apportionment Amount Paid from  PCA 25660]]+Table37[[#This Row],[Apportionment Amount Paid from  PCA 25691]]</f>
        <v>42330</v>
      </c>
    </row>
    <row r="35" spans="1:13" x14ac:dyDescent="0.2">
      <c r="A35" s="12" t="s">
        <v>102</v>
      </c>
      <c r="B35" s="13" t="s">
        <v>103</v>
      </c>
      <c r="C35" s="13">
        <v>50</v>
      </c>
      <c r="D35" s="12" t="s">
        <v>126</v>
      </c>
      <c r="E35" s="14" t="s">
        <v>105</v>
      </c>
      <c r="F35" s="14" t="s">
        <v>127</v>
      </c>
      <c r="G35" s="15" t="s">
        <v>28</v>
      </c>
      <c r="H35" s="15" t="s">
        <v>127</v>
      </c>
      <c r="I35" s="16" t="s">
        <v>128</v>
      </c>
      <c r="J35" s="17">
        <v>946368</v>
      </c>
      <c r="K35" s="17">
        <v>163927</v>
      </c>
      <c r="L35" s="17">
        <v>782441</v>
      </c>
      <c r="M35" s="17">
        <f>Table37[[#This Row],[Apportionment Amount Paid from  PCA 25660]]+Table37[[#This Row],[Apportionment Amount Paid from  PCA 25691]]</f>
        <v>946368</v>
      </c>
    </row>
    <row r="36" spans="1:13" x14ac:dyDescent="0.2">
      <c r="A36" s="12" t="s">
        <v>102</v>
      </c>
      <c r="B36" s="13" t="s">
        <v>103</v>
      </c>
      <c r="C36" s="13">
        <v>50</v>
      </c>
      <c r="D36" s="12" t="s">
        <v>129</v>
      </c>
      <c r="E36" s="14" t="s">
        <v>105</v>
      </c>
      <c r="F36" s="14" t="s">
        <v>130</v>
      </c>
      <c r="G36" s="15" t="s">
        <v>28</v>
      </c>
      <c r="H36" s="15" t="s">
        <v>130</v>
      </c>
      <c r="I36" s="16" t="s">
        <v>131</v>
      </c>
      <c r="J36" s="17">
        <v>77921</v>
      </c>
      <c r="K36" s="17">
        <v>13497</v>
      </c>
      <c r="L36" s="17">
        <v>64424</v>
      </c>
      <c r="M36" s="17">
        <f>Table37[[#This Row],[Apportionment Amount Paid from  PCA 25660]]+Table37[[#This Row],[Apportionment Amount Paid from  PCA 25691]]</f>
        <v>77921</v>
      </c>
    </row>
    <row r="37" spans="1:13" x14ac:dyDescent="0.2">
      <c r="A37" s="12" t="s">
        <v>132</v>
      </c>
      <c r="B37" s="13" t="s">
        <v>133</v>
      </c>
      <c r="C37" s="13">
        <v>1</v>
      </c>
      <c r="D37" s="12" t="s">
        <v>134</v>
      </c>
      <c r="E37" s="14" t="s">
        <v>135</v>
      </c>
      <c r="F37" s="14" t="s">
        <v>136</v>
      </c>
      <c r="G37" s="15" t="s">
        <v>28</v>
      </c>
      <c r="H37" s="15" t="s">
        <v>136</v>
      </c>
      <c r="I37" s="16" t="s">
        <v>137</v>
      </c>
      <c r="J37" s="17">
        <v>60190</v>
      </c>
      <c r="K37" s="17">
        <v>10426</v>
      </c>
      <c r="L37" s="17">
        <v>49764</v>
      </c>
      <c r="M37" s="17">
        <f>Table37[[#This Row],[Apportionment Amount Paid from  PCA 25660]]+Table37[[#This Row],[Apportionment Amount Paid from  PCA 25691]]</f>
        <v>60190</v>
      </c>
    </row>
    <row r="38" spans="1:13" x14ac:dyDescent="0.2">
      <c r="A38" s="12" t="s">
        <v>132</v>
      </c>
      <c r="B38" s="13" t="s">
        <v>133</v>
      </c>
      <c r="C38" s="13">
        <v>1</v>
      </c>
      <c r="D38" s="12" t="s">
        <v>138</v>
      </c>
      <c r="E38" s="14" t="s">
        <v>135</v>
      </c>
      <c r="F38" s="14" t="s">
        <v>139</v>
      </c>
      <c r="G38" s="15" t="s">
        <v>28</v>
      </c>
      <c r="H38" s="15" t="s">
        <v>139</v>
      </c>
      <c r="I38" s="16" t="s">
        <v>140</v>
      </c>
      <c r="J38" s="17">
        <v>98400</v>
      </c>
      <c r="K38" s="17">
        <v>17045</v>
      </c>
      <c r="L38" s="17">
        <v>81355</v>
      </c>
      <c r="M38" s="17">
        <f>Table37[[#This Row],[Apportionment Amount Paid from  PCA 25660]]+Table37[[#This Row],[Apportionment Amount Paid from  PCA 25691]]</f>
        <v>98400</v>
      </c>
    </row>
    <row r="39" spans="1:13" x14ac:dyDescent="0.2">
      <c r="A39" s="12" t="s">
        <v>132</v>
      </c>
      <c r="B39" s="13" t="s">
        <v>133</v>
      </c>
      <c r="C39" s="13">
        <v>1</v>
      </c>
      <c r="D39" s="12" t="s">
        <v>141</v>
      </c>
      <c r="E39" s="14" t="s">
        <v>135</v>
      </c>
      <c r="F39" s="14" t="s">
        <v>142</v>
      </c>
      <c r="G39" s="15" t="s">
        <v>28</v>
      </c>
      <c r="H39" s="15" t="s">
        <v>142</v>
      </c>
      <c r="I39" s="16" t="s">
        <v>143</v>
      </c>
      <c r="J39" s="17">
        <v>202616</v>
      </c>
      <c r="K39" s="17">
        <v>35096</v>
      </c>
      <c r="L39" s="17">
        <v>167520</v>
      </c>
      <c r="M39" s="17">
        <f>Table37[[#This Row],[Apportionment Amount Paid from  PCA 25660]]+Table37[[#This Row],[Apportionment Amount Paid from  PCA 25691]]</f>
        <v>202616</v>
      </c>
    </row>
    <row r="40" spans="1:13" x14ac:dyDescent="0.2">
      <c r="A40" s="12" t="s">
        <v>132</v>
      </c>
      <c r="B40" s="13" t="s">
        <v>133</v>
      </c>
      <c r="C40" s="13">
        <v>1</v>
      </c>
      <c r="D40" s="12" t="s">
        <v>144</v>
      </c>
      <c r="E40" s="14" t="s">
        <v>135</v>
      </c>
      <c r="F40" s="14" t="s">
        <v>145</v>
      </c>
      <c r="G40" s="15" t="s">
        <v>28</v>
      </c>
      <c r="H40" s="15" t="s">
        <v>145</v>
      </c>
      <c r="I40" s="16" t="s">
        <v>146</v>
      </c>
      <c r="J40" s="17">
        <v>9650</v>
      </c>
      <c r="K40" s="17">
        <v>1672</v>
      </c>
      <c r="L40" s="17">
        <v>7978</v>
      </c>
      <c r="M40" s="17">
        <f>Table37[[#This Row],[Apportionment Amount Paid from  PCA 25660]]+Table37[[#This Row],[Apportionment Amount Paid from  PCA 25691]]</f>
        <v>9650</v>
      </c>
    </row>
    <row r="41" spans="1:13" x14ac:dyDescent="0.2">
      <c r="A41" s="12" t="s">
        <v>132</v>
      </c>
      <c r="B41" s="13" t="s">
        <v>133</v>
      </c>
      <c r="C41" s="13">
        <v>1</v>
      </c>
      <c r="D41" s="12" t="s">
        <v>147</v>
      </c>
      <c r="E41" s="14" t="s">
        <v>135</v>
      </c>
      <c r="F41" s="14" t="s">
        <v>148</v>
      </c>
      <c r="G41" s="15" t="s">
        <v>28</v>
      </c>
      <c r="H41" s="15" t="s">
        <v>148</v>
      </c>
      <c r="I41" s="16" t="s">
        <v>149</v>
      </c>
      <c r="J41" s="17">
        <v>4000</v>
      </c>
      <c r="K41" s="17">
        <v>693</v>
      </c>
      <c r="L41" s="17">
        <v>3307</v>
      </c>
      <c r="M41" s="17">
        <f>Table37[[#This Row],[Apportionment Amount Paid from  PCA 25660]]+Table37[[#This Row],[Apportionment Amount Paid from  PCA 25691]]</f>
        <v>4000</v>
      </c>
    </row>
    <row r="42" spans="1:13" x14ac:dyDescent="0.2">
      <c r="A42" s="12" t="s">
        <v>132</v>
      </c>
      <c r="B42" s="13" t="s">
        <v>133</v>
      </c>
      <c r="C42" s="13">
        <v>1</v>
      </c>
      <c r="D42" s="12" t="s">
        <v>150</v>
      </c>
      <c r="E42" s="14" t="s">
        <v>135</v>
      </c>
      <c r="F42" s="14" t="s">
        <v>151</v>
      </c>
      <c r="G42" s="15" t="s">
        <v>28</v>
      </c>
      <c r="H42" s="15" t="s">
        <v>151</v>
      </c>
      <c r="I42" s="16" t="s">
        <v>152</v>
      </c>
      <c r="J42" s="17">
        <v>139530</v>
      </c>
      <c r="K42" s="17">
        <v>24169</v>
      </c>
      <c r="L42" s="17">
        <v>115361</v>
      </c>
      <c r="M42" s="17">
        <f>Table37[[#This Row],[Apportionment Amount Paid from  PCA 25660]]+Table37[[#This Row],[Apportionment Amount Paid from  PCA 25691]]</f>
        <v>139530</v>
      </c>
    </row>
    <row r="43" spans="1:13" x14ac:dyDescent="0.2">
      <c r="A43" s="12" t="s">
        <v>132</v>
      </c>
      <c r="B43" s="13" t="s">
        <v>133</v>
      </c>
      <c r="C43" s="13">
        <v>1</v>
      </c>
      <c r="D43" s="12" t="s">
        <v>153</v>
      </c>
      <c r="E43" s="14" t="s">
        <v>135</v>
      </c>
      <c r="F43" s="14" t="s">
        <v>154</v>
      </c>
      <c r="G43" s="15" t="s">
        <v>28</v>
      </c>
      <c r="H43" s="15" t="s">
        <v>154</v>
      </c>
      <c r="I43" s="16" t="s">
        <v>155</v>
      </c>
      <c r="J43" s="17">
        <v>67458</v>
      </c>
      <c r="K43" s="17">
        <v>11685</v>
      </c>
      <c r="L43" s="17">
        <v>55773</v>
      </c>
      <c r="M43" s="17">
        <f>Table37[[#This Row],[Apportionment Amount Paid from  PCA 25660]]+Table37[[#This Row],[Apportionment Amount Paid from  PCA 25691]]</f>
        <v>67458</v>
      </c>
    </row>
    <row r="44" spans="1:13" x14ac:dyDescent="0.2">
      <c r="A44" s="12" t="s">
        <v>132</v>
      </c>
      <c r="B44" s="13" t="s">
        <v>133</v>
      </c>
      <c r="C44" s="13">
        <v>1</v>
      </c>
      <c r="D44" s="12" t="s">
        <v>156</v>
      </c>
      <c r="E44" s="14" t="s">
        <v>135</v>
      </c>
      <c r="F44" s="14" t="s">
        <v>157</v>
      </c>
      <c r="G44" s="15" t="s">
        <v>28</v>
      </c>
      <c r="H44" s="15" t="s">
        <v>157</v>
      </c>
      <c r="I44" s="16" t="s">
        <v>158</v>
      </c>
      <c r="J44" s="17">
        <v>8280</v>
      </c>
      <c r="K44" s="17">
        <v>1434</v>
      </c>
      <c r="L44" s="17">
        <v>6846</v>
      </c>
      <c r="M44" s="17">
        <f>Table37[[#This Row],[Apportionment Amount Paid from  PCA 25660]]+Table37[[#This Row],[Apportionment Amount Paid from  PCA 25691]]</f>
        <v>8280</v>
      </c>
    </row>
    <row r="45" spans="1:13" x14ac:dyDescent="0.2">
      <c r="A45" s="12" t="s">
        <v>132</v>
      </c>
      <c r="B45" s="13" t="s">
        <v>133</v>
      </c>
      <c r="C45" s="13">
        <v>1</v>
      </c>
      <c r="D45" s="12" t="s">
        <v>159</v>
      </c>
      <c r="E45" s="14" t="s">
        <v>135</v>
      </c>
      <c r="F45" s="14" t="s">
        <v>160</v>
      </c>
      <c r="G45" s="15" t="s">
        <v>28</v>
      </c>
      <c r="H45" s="15" t="s">
        <v>160</v>
      </c>
      <c r="I45" s="16" t="s">
        <v>161</v>
      </c>
      <c r="J45" s="17">
        <v>85510</v>
      </c>
      <c r="K45" s="17">
        <v>14812</v>
      </c>
      <c r="L45" s="17">
        <v>70698</v>
      </c>
      <c r="M45" s="17">
        <f>Table37[[#This Row],[Apportionment Amount Paid from  PCA 25660]]+Table37[[#This Row],[Apportionment Amount Paid from  PCA 25691]]</f>
        <v>85510</v>
      </c>
    </row>
    <row r="46" spans="1:13" x14ac:dyDescent="0.2">
      <c r="A46" s="12" t="s">
        <v>132</v>
      </c>
      <c r="B46" s="13" t="s">
        <v>133</v>
      </c>
      <c r="C46" s="13">
        <v>1</v>
      </c>
      <c r="D46" s="12" t="s">
        <v>162</v>
      </c>
      <c r="E46" s="14" t="s">
        <v>135</v>
      </c>
      <c r="F46" s="14" t="s">
        <v>163</v>
      </c>
      <c r="G46" s="15" t="s">
        <v>28</v>
      </c>
      <c r="H46" s="15" t="s">
        <v>163</v>
      </c>
      <c r="I46" s="16" t="s">
        <v>164</v>
      </c>
      <c r="J46" s="17">
        <v>125094</v>
      </c>
      <c r="K46" s="17">
        <v>21668</v>
      </c>
      <c r="L46" s="17">
        <v>103426</v>
      </c>
      <c r="M46" s="17">
        <f>Table37[[#This Row],[Apportionment Amount Paid from  PCA 25660]]+Table37[[#This Row],[Apportionment Amount Paid from  PCA 25691]]</f>
        <v>125094</v>
      </c>
    </row>
    <row r="47" spans="1:13" x14ac:dyDescent="0.2">
      <c r="A47" s="12" t="s">
        <v>132</v>
      </c>
      <c r="B47" s="13" t="s">
        <v>133</v>
      </c>
      <c r="C47" s="13">
        <v>1</v>
      </c>
      <c r="D47" s="12" t="s">
        <v>165</v>
      </c>
      <c r="E47" s="14" t="s">
        <v>135</v>
      </c>
      <c r="F47" s="14" t="s">
        <v>166</v>
      </c>
      <c r="G47" s="15" t="s">
        <v>28</v>
      </c>
      <c r="H47" s="15" t="s">
        <v>166</v>
      </c>
      <c r="I47" s="16" t="s">
        <v>167</v>
      </c>
      <c r="J47" s="17">
        <v>55810</v>
      </c>
      <c r="K47" s="17">
        <v>9667</v>
      </c>
      <c r="L47" s="17">
        <v>46143</v>
      </c>
      <c r="M47" s="17">
        <f>Table37[[#This Row],[Apportionment Amount Paid from  PCA 25660]]+Table37[[#This Row],[Apportionment Amount Paid from  PCA 25691]]</f>
        <v>55810</v>
      </c>
    </row>
    <row r="48" spans="1:13" x14ac:dyDescent="0.2">
      <c r="A48" s="12" t="s">
        <v>168</v>
      </c>
      <c r="B48" s="13" t="s">
        <v>169</v>
      </c>
      <c r="C48" s="13">
        <v>10</v>
      </c>
      <c r="D48" s="12" t="s">
        <v>170</v>
      </c>
      <c r="E48" s="14" t="s">
        <v>171</v>
      </c>
      <c r="F48" s="14" t="s">
        <v>172</v>
      </c>
      <c r="G48" s="15" t="s">
        <v>28</v>
      </c>
      <c r="H48" s="15" t="s">
        <v>172</v>
      </c>
      <c r="I48" s="16" t="s">
        <v>173</v>
      </c>
      <c r="J48" s="17">
        <v>65725</v>
      </c>
      <c r="K48" s="17">
        <v>11385</v>
      </c>
      <c r="L48" s="17">
        <v>54340</v>
      </c>
      <c r="M48" s="17">
        <f>Table37[[#This Row],[Apportionment Amount Paid from  PCA 25660]]+Table37[[#This Row],[Apportionment Amount Paid from  PCA 25691]]</f>
        <v>65725</v>
      </c>
    </row>
    <row r="49" spans="1:13" x14ac:dyDescent="0.2">
      <c r="A49" s="12" t="s">
        <v>168</v>
      </c>
      <c r="B49" s="13" t="s">
        <v>169</v>
      </c>
      <c r="C49" s="13">
        <v>10</v>
      </c>
      <c r="D49" s="12" t="s">
        <v>174</v>
      </c>
      <c r="E49" s="14" t="s">
        <v>171</v>
      </c>
      <c r="F49" s="14" t="s">
        <v>175</v>
      </c>
      <c r="G49" s="15" t="s">
        <v>28</v>
      </c>
      <c r="H49" s="15" t="s">
        <v>175</v>
      </c>
      <c r="I49" s="16" t="s">
        <v>176</v>
      </c>
      <c r="J49" s="17">
        <v>487103</v>
      </c>
      <c r="K49" s="17">
        <v>84374</v>
      </c>
      <c r="L49" s="17">
        <v>402729</v>
      </c>
      <c r="M49" s="17">
        <f>Table37[[#This Row],[Apportionment Amount Paid from  PCA 25660]]+Table37[[#This Row],[Apportionment Amount Paid from  PCA 25691]]</f>
        <v>487103</v>
      </c>
    </row>
    <row r="50" spans="1:13" x14ac:dyDescent="0.2">
      <c r="A50" s="12" t="s">
        <v>168</v>
      </c>
      <c r="B50" s="13" t="s">
        <v>169</v>
      </c>
      <c r="C50" s="13">
        <v>10</v>
      </c>
      <c r="D50" s="12" t="s">
        <v>177</v>
      </c>
      <c r="E50" s="14" t="s">
        <v>171</v>
      </c>
      <c r="F50" s="14" t="s">
        <v>178</v>
      </c>
      <c r="G50" s="15" t="s">
        <v>28</v>
      </c>
      <c r="H50" s="15" t="s">
        <v>178</v>
      </c>
      <c r="I50" s="16" t="s">
        <v>179</v>
      </c>
      <c r="J50" s="17">
        <v>164270</v>
      </c>
      <c r="K50" s="17">
        <v>28454</v>
      </c>
      <c r="L50" s="17">
        <v>135816</v>
      </c>
      <c r="M50" s="17">
        <f>Table37[[#This Row],[Apportionment Amount Paid from  PCA 25660]]+Table37[[#This Row],[Apportionment Amount Paid from  PCA 25691]]</f>
        <v>164270</v>
      </c>
    </row>
    <row r="51" spans="1:13" x14ac:dyDescent="0.2">
      <c r="A51" s="12" t="s">
        <v>168</v>
      </c>
      <c r="B51" s="13" t="s">
        <v>169</v>
      </c>
      <c r="C51" s="13">
        <v>10</v>
      </c>
      <c r="D51" s="12" t="s">
        <v>180</v>
      </c>
      <c r="E51" s="14" t="s">
        <v>171</v>
      </c>
      <c r="F51" s="14" t="s">
        <v>181</v>
      </c>
      <c r="G51" s="15" t="s">
        <v>28</v>
      </c>
      <c r="H51" s="15" t="s">
        <v>181</v>
      </c>
      <c r="I51" s="16" t="s">
        <v>182</v>
      </c>
      <c r="J51" s="17">
        <v>183420</v>
      </c>
      <c r="K51" s="17">
        <v>31771</v>
      </c>
      <c r="L51" s="17">
        <v>151649</v>
      </c>
      <c r="M51" s="17">
        <f>Table37[[#This Row],[Apportionment Amount Paid from  PCA 25660]]+Table37[[#This Row],[Apportionment Amount Paid from  PCA 25691]]</f>
        <v>183420</v>
      </c>
    </row>
    <row r="52" spans="1:13" x14ac:dyDescent="0.2">
      <c r="A52" s="12" t="s">
        <v>183</v>
      </c>
      <c r="B52" s="13" t="s">
        <v>184</v>
      </c>
      <c r="C52" s="13">
        <v>5</v>
      </c>
      <c r="D52" s="12" t="s">
        <v>185</v>
      </c>
      <c r="E52" s="14" t="s">
        <v>186</v>
      </c>
      <c r="F52" s="14" t="s">
        <v>187</v>
      </c>
      <c r="G52" s="15" t="s">
        <v>28</v>
      </c>
      <c r="H52" s="15" t="s">
        <v>187</v>
      </c>
      <c r="I52" s="16" t="s">
        <v>188</v>
      </c>
      <c r="J52" s="17">
        <v>31490</v>
      </c>
      <c r="K52" s="17">
        <v>5455</v>
      </c>
      <c r="L52" s="17">
        <v>26035</v>
      </c>
      <c r="M52" s="17">
        <f>Table37[[#This Row],[Apportionment Amount Paid from  PCA 25660]]+Table37[[#This Row],[Apportionment Amount Paid from  PCA 25691]]</f>
        <v>31490</v>
      </c>
    </row>
    <row r="53" spans="1:13" x14ac:dyDescent="0.2">
      <c r="A53" s="12" t="s">
        <v>183</v>
      </c>
      <c r="B53" s="13" t="s">
        <v>184</v>
      </c>
      <c r="C53" s="13">
        <v>5</v>
      </c>
      <c r="D53" s="12" t="s">
        <v>189</v>
      </c>
      <c r="E53" s="14" t="s">
        <v>186</v>
      </c>
      <c r="F53" s="14" t="s">
        <v>190</v>
      </c>
      <c r="G53" s="15" t="s">
        <v>28</v>
      </c>
      <c r="H53" s="15" t="s">
        <v>190</v>
      </c>
      <c r="I53" s="16" t="s">
        <v>191</v>
      </c>
      <c r="J53" s="17">
        <v>27091</v>
      </c>
      <c r="K53" s="17">
        <v>4693</v>
      </c>
      <c r="L53" s="17">
        <v>22398</v>
      </c>
      <c r="M53" s="17">
        <f>Table37[[#This Row],[Apportionment Amount Paid from  PCA 25660]]+Table37[[#This Row],[Apportionment Amount Paid from  PCA 25691]]</f>
        <v>27091</v>
      </c>
    </row>
    <row r="54" spans="1:13" x14ac:dyDescent="0.2">
      <c r="A54" s="12" t="s">
        <v>183</v>
      </c>
      <c r="B54" s="13" t="s">
        <v>184</v>
      </c>
      <c r="C54" s="13">
        <v>5</v>
      </c>
      <c r="D54" s="12" t="s">
        <v>192</v>
      </c>
      <c r="E54" s="14" t="s">
        <v>186</v>
      </c>
      <c r="F54" s="14" t="s">
        <v>193</v>
      </c>
      <c r="G54" s="15" t="s">
        <v>28</v>
      </c>
      <c r="H54" s="15" t="s">
        <v>193</v>
      </c>
      <c r="I54" s="16" t="s">
        <v>194</v>
      </c>
      <c r="J54" s="17">
        <v>17886</v>
      </c>
      <c r="K54" s="17">
        <v>3098</v>
      </c>
      <c r="L54" s="17">
        <v>14788</v>
      </c>
      <c r="M54" s="17">
        <f>Table37[[#This Row],[Apportionment Amount Paid from  PCA 25660]]+Table37[[#This Row],[Apportionment Amount Paid from  PCA 25691]]</f>
        <v>17886</v>
      </c>
    </row>
    <row r="55" spans="1:13" x14ac:dyDescent="0.2">
      <c r="A55" s="12" t="s">
        <v>183</v>
      </c>
      <c r="B55" s="13" t="s">
        <v>184</v>
      </c>
      <c r="C55" s="13">
        <v>5</v>
      </c>
      <c r="D55" s="12" t="s">
        <v>195</v>
      </c>
      <c r="E55" s="14" t="s">
        <v>186</v>
      </c>
      <c r="F55" s="14" t="s">
        <v>196</v>
      </c>
      <c r="G55" s="15" t="s">
        <v>28</v>
      </c>
      <c r="H55" s="15" t="s">
        <v>196</v>
      </c>
      <c r="I55" s="16" t="s">
        <v>197</v>
      </c>
      <c r="J55" s="17">
        <v>18640</v>
      </c>
      <c r="K55" s="17">
        <v>3229</v>
      </c>
      <c r="L55" s="17">
        <v>15411</v>
      </c>
      <c r="M55" s="17">
        <f>Table37[[#This Row],[Apportionment Amount Paid from  PCA 25660]]+Table37[[#This Row],[Apportionment Amount Paid from  PCA 25691]]</f>
        <v>18640</v>
      </c>
    </row>
    <row r="56" spans="1:13" x14ac:dyDescent="0.2">
      <c r="A56" s="12" t="s">
        <v>183</v>
      </c>
      <c r="B56" s="13" t="s">
        <v>184</v>
      </c>
      <c r="C56" s="13">
        <v>5</v>
      </c>
      <c r="D56" s="12" t="s">
        <v>198</v>
      </c>
      <c r="E56" s="14" t="s">
        <v>186</v>
      </c>
      <c r="F56" s="14" t="s">
        <v>199</v>
      </c>
      <c r="G56" s="15" t="s">
        <v>28</v>
      </c>
      <c r="H56" s="15" t="s">
        <v>199</v>
      </c>
      <c r="I56" s="16" t="s">
        <v>200</v>
      </c>
      <c r="J56" s="17">
        <v>15363</v>
      </c>
      <c r="K56" s="17">
        <v>2661</v>
      </c>
      <c r="L56" s="17">
        <v>12702</v>
      </c>
      <c r="M56" s="17">
        <f>Table37[[#This Row],[Apportionment Amount Paid from  PCA 25660]]+Table37[[#This Row],[Apportionment Amount Paid from  PCA 25691]]</f>
        <v>15363</v>
      </c>
    </row>
    <row r="57" spans="1:13" x14ac:dyDescent="0.2">
      <c r="A57" s="12" t="s">
        <v>183</v>
      </c>
      <c r="B57" s="13" t="s">
        <v>184</v>
      </c>
      <c r="C57" s="13">
        <v>5</v>
      </c>
      <c r="D57" s="12" t="s">
        <v>201</v>
      </c>
      <c r="E57" s="14" t="s">
        <v>186</v>
      </c>
      <c r="F57" s="14" t="s">
        <v>202</v>
      </c>
      <c r="G57" s="15" t="s">
        <v>28</v>
      </c>
      <c r="H57" s="15" t="s">
        <v>202</v>
      </c>
      <c r="I57" s="16" t="s">
        <v>203</v>
      </c>
      <c r="J57" s="17">
        <v>3300</v>
      </c>
      <c r="K57" s="17">
        <v>572</v>
      </c>
      <c r="L57" s="17">
        <v>2728</v>
      </c>
      <c r="M57" s="17">
        <f>Table37[[#This Row],[Apportionment Amount Paid from  PCA 25660]]+Table37[[#This Row],[Apportionment Amount Paid from  PCA 25691]]</f>
        <v>3300</v>
      </c>
    </row>
    <row r="58" spans="1:13" x14ac:dyDescent="0.2">
      <c r="A58" s="12" t="s">
        <v>183</v>
      </c>
      <c r="B58" s="13" t="s">
        <v>184</v>
      </c>
      <c r="C58" s="13">
        <v>5</v>
      </c>
      <c r="D58" s="12" t="s">
        <v>204</v>
      </c>
      <c r="E58" s="14" t="s">
        <v>186</v>
      </c>
      <c r="F58" s="14" t="s">
        <v>205</v>
      </c>
      <c r="G58" s="15" t="s">
        <v>28</v>
      </c>
      <c r="H58" s="15" t="s">
        <v>205</v>
      </c>
      <c r="I58" s="16" t="s">
        <v>206</v>
      </c>
      <c r="J58" s="17">
        <v>35896</v>
      </c>
      <c r="K58" s="17">
        <v>6218</v>
      </c>
      <c r="L58" s="17">
        <v>29678</v>
      </c>
      <c r="M58" s="17">
        <f>Table37[[#This Row],[Apportionment Amount Paid from  PCA 25660]]+Table37[[#This Row],[Apportionment Amount Paid from  PCA 25691]]</f>
        <v>35896</v>
      </c>
    </row>
    <row r="59" spans="1:13" x14ac:dyDescent="0.2">
      <c r="A59" s="12" t="s">
        <v>183</v>
      </c>
      <c r="B59" s="13" t="s">
        <v>184</v>
      </c>
      <c r="C59" s="13">
        <v>5</v>
      </c>
      <c r="D59" s="12" t="s">
        <v>207</v>
      </c>
      <c r="E59" s="14" t="s">
        <v>186</v>
      </c>
      <c r="F59" s="14" t="s">
        <v>208</v>
      </c>
      <c r="G59" s="15" t="s">
        <v>28</v>
      </c>
      <c r="H59" s="15" t="s">
        <v>208</v>
      </c>
      <c r="I59" s="16" t="s">
        <v>209</v>
      </c>
      <c r="J59" s="17">
        <v>17028</v>
      </c>
      <c r="K59" s="17">
        <v>2950</v>
      </c>
      <c r="L59" s="17">
        <v>14078</v>
      </c>
      <c r="M59" s="17">
        <f>Table37[[#This Row],[Apportionment Amount Paid from  PCA 25660]]+Table37[[#This Row],[Apportionment Amount Paid from  PCA 25691]]</f>
        <v>17028</v>
      </c>
    </row>
    <row r="60" spans="1:13" x14ac:dyDescent="0.2">
      <c r="A60" s="12" t="s">
        <v>210</v>
      </c>
      <c r="B60" s="13" t="s">
        <v>211</v>
      </c>
      <c r="C60" s="13">
        <v>1</v>
      </c>
      <c r="D60" s="12" t="s">
        <v>212</v>
      </c>
      <c r="E60" s="14" t="s">
        <v>213</v>
      </c>
      <c r="F60" s="14" t="s">
        <v>214</v>
      </c>
      <c r="G60" s="15" t="s">
        <v>28</v>
      </c>
      <c r="H60" s="15" t="s">
        <v>214</v>
      </c>
      <c r="I60" s="16" t="s">
        <v>215</v>
      </c>
      <c r="J60" s="17">
        <v>85266</v>
      </c>
      <c r="K60" s="17">
        <v>14769</v>
      </c>
      <c r="L60" s="17">
        <v>70497</v>
      </c>
      <c r="M60" s="17">
        <f>Table37[[#This Row],[Apportionment Amount Paid from  PCA 25660]]+Table37[[#This Row],[Apportionment Amount Paid from  PCA 25691]]</f>
        <v>85266</v>
      </c>
    </row>
    <row r="61" spans="1:13" x14ac:dyDescent="0.2">
      <c r="A61" s="12" t="s">
        <v>210</v>
      </c>
      <c r="B61" s="13" t="s">
        <v>211</v>
      </c>
      <c r="C61" s="13">
        <v>1</v>
      </c>
      <c r="D61" s="12" t="s">
        <v>216</v>
      </c>
      <c r="E61" s="14" t="s">
        <v>213</v>
      </c>
      <c r="F61" s="14" t="s">
        <v>217</v>
      </c>
      <c r="G61" s="15" t="s">
        <v>28</v>
      </c>
      <c r="H61" s="15" t="s">
        <v>217</v>
      </c>
      <c r="I61" s="16" t="s">
        <v>218</v>
      </c>
      <c r="J61" s="17">
        <v>29388</v>
      </c>
      <c r="K61" s="17">
        <v>5090</v>
      </c>
      <c r="L61" s="17">
        <v>24298</v>
      </c>
      <c r="M61" s="17">
        <f>Table37[[#This Row],[Apportionment Amount Paid from  PCA 25660]]+Table37[[#This Row],[Apportionment Amount Paid from  PCA 25691]]</f>
        <v>29388</v>
      </c>
    </row>
    <row r="62" spans="1:13" x14ac:dyDescent="0.2">
      <c r="A62" s="12" t="s">
        <v>210</v>
      </c>
      <c r="B62" s="13" t="s">
        <v>211</v>
      </c>
      <c r="C62" s="13">
        <v>1</v>
      </c>
      <c r="D62" s="12" t="s">
        <v>219</v>
      </c>
      <c r="E62" s="14" t="s">
        <v>213</v>
      </c>
      <c r="F62" s="14" t="s">
        <v>220</v>
      </c>
      <c r="G62" s="15" t="s">
        <v>28</v>
      </c>
      <c r="H62" s="15" t="s">
        <v>220</v>
      </c>
      <c r="I62" s="16" t="s">
        <v>221</v>
      </c>
      <c r="J62" s="17">
        <v>20830</v>
      </c>
      <c r="K62" s="17">
        <v>3608</v>
      </c>
      <c r="L62" s="17">
        <v>17222</v>
      </c>
      <c r="M62" s="17">
        <f>Table37[[#This Row],[Apportionment Amount Paid from  PCA 25660]]+Table37[[#This Row],[Apportionment Amount Paid from  PCA 25691]]</f>
        <v>20830</v>
      </c>
    </row>
    <row r="63" spans="1:13" x14ac:dyDescent="0.2">
      <c r="A63" s="12" t="s">
        <v>210</v>
      </c>
      <c r="B63" s="13" t="s">
        <v>211</v>
      </c>
      <c r="C63" s="13">
        <v>1</v>
      </c>
      <c r="D63" s="12" t="s">
        <v>222</v>
      </c>
      <c r="E63" s="14" t="s">
        <v>213</v>
      </c>
      <c r="F63" s="14" t="s">
        <v>223</v>
      </c>
      <c r="G63" s="15" t="s">
        <v>28</v>
      </c>
      <c r="H63" s="15" t="s">
        <v>223</v>
      </c>
      <c r="I63" s="16" t="s">
        <v>224</v>
      </c>
      <c r="J63" s="17">
        <v>130364</v>
      </c>
      <c r="K63" s="17">
        <v>22581</v>
      </c>
      <c r="L63" s="17">
        <v>107783</v>
      </c>
      <c r="M63" s="17">
        <f>Table37[[#This Row],[Apportionment Amount Paid from  PCA 25660]]+Table37[[#This Row],[Apportionment Amount Paid from  PCA 25691]]</f>
        <v>130364</v>
      </c>
    </row>
    <row r="64" spans="1:13" x14ac:dyDescent="0.2">
      <c r="A64" s="12" t="s">
        <v>225</v>
      </c>
      <c r="B64" s="13" t="s">
        <v>226</v>
      </c>
      <c r="C64" s="13">
        <v>1</v>
      </c>
      <c r="D64" s="12" t="s">
        <v>227</v>
      </c>
      <c r="E64" s="14" t="s">
        <v>228</v>
      </c>
      <c r="F64" s="14" t="s">
        <v>229</v>
      </c>
      <c r="G64" s="15" t="s">
        <v>28</v>
      </c>
      <c r="H64" s="15" t="s">
        <v>229</v>
      </c>
      <c r="I64" s="16" t="s">
        <v>230</v>
      </c>
      <c r="J64" s="17">
        <v>54901</v>
      </c>
      <c r="K64" s="17">
        <v>9510</v>
      </c>
      <c r="L64" s="17">
        <v>45391</v>
      </c>
      <c r="M64" s="17">
        <f>Table37[[#This Row],[Apportionment Amount Paid from  PCA 25660]]+Table37[[#This Row],[Apportionment Amount Paid from  PCA 25691]]</f>
        <v>54901</v>
      </c>
    </row>
    <row r="65" spans="1:13" x14ac:dyDescent="0.2">
      <c r="A65" s="12" t="s">
        <v>231</v>
      </c>
      <c r="B65" s="13" t="s">
        <v>232</v>
      </c>
      <c r="C65" s="13">
        <v>14</v>
      </c>
      <c r="D65" s="12" t="s">
        <v>233</v>
      </c>
      <c r="E65" s="14" t="s">
        <v>234</v>
      </c>
      <c r="F65" s="14" t="s">
        <v>235</v>
      </c>
      <c r="G65" s="15" t="s">
        <v>28</v>
      </c>
      <c r="H65" s="15" t="s">
        <v>235</v>
      </c>
      <c r="I65" s="16" t="s">
        <v>236</v>
      </c>
      <c r="J65" s="17">
        <v>1500</v>
      </c>
      <c r="K65" s="17">
        <v>260</v>
      </c>
      <c r="L65" s="17">
        <v>1240</v>
      </c>
      <c r="M65" s="17">
        <f>Table37[[#This Row],[Apportionment Amount Paid from  PCA 25660]]+Table37[[#This Row],[Apportionment Amount Paid from  PCA 25691]]</f>
        <v>1500</v>
      </c>
    </row>
    <row r="66" spans="1:13" x14ac:dyDescent="0.2">
      <c r="A66" s="12" t="s">
        <v>231</v>
      </c>
      <c r="B66" s="13" t="s">
        <v>232</v>
      </c>
      <c r="C66" s="13">
        <v>14</v>
      </c>
      <c r="D66" s="12" t="s">
        <v>237</v>
      </c>
      <c r="E66" s="14" t="s">
        <v>234</v>
      </c>
      <c r="F66" s="14" t="s">
        <v>238</v>
      </c>
      <c r="G66" s="15" t="s">
        <v>28</v>
      </c>
      <c r="H66" s="15" t="s">
        <v>238</v>
      </c>
      <c r="I66" s="16" t="s">
        <v>239</v>
      </c>
      <c r="J66" s="17">
        <v>63753</v>
      </c>
      <c r="K66" s="17">
        <v>11043</v>
      </c>
      <c r="L66" s="17">
        <v>52710</v>
      </c>
      <c r="M66" s="17">
        <f>Table37[[#This Row],[Apportionment Amount Paid from  PCA 25660]]+Table37[[#This Row],[Apportionment Amount Paid from  PCA 25691]]</f>
        <v>63753</v>
      </c>
    </row>
    <row r="67" spans="1:13" x14ac:dyDescent="0.2">
      <c r="A67" s="12" t="s">
        <v>240</v>
      </c>
      <c r="B67" s="13" t="s">
        <v>241</v>
      </c>
      <c r="C67" s="13">
        <v>2</v>
      </c>
      <c r="D67" s="12" t="s">
        <v>242</v>
      </c>
      <c r="E67" s="14" t="s">
        <v>243</v>
      </c>
      <c r="F67" s="14" t="s">
        <v>244</v>
      </c>
      <c r="G67" s="15" t="s">
        <v>28</v>
      </c>
      <c r="H67" s="15" t="s">
        <v>244</v>
      </c>
      <c r="I67" s="16" t="s">
        <v>245</v>
      </c>
      <c r="J67" s="17">
        <v>231518</v>
      </c>
      <c r="K67" s="17">
        <v>40103</v>
      </c>
      <c r="L67" s="17">
        <v>191415</v>
      </c>
      <c r="M67" s="17">
        <f>Table37[[#This Row],[Apportionment Amount Paid from  PCA 25660]]+Table37[[#This Row],[Apportionment Amount Paid from  PCA 25691]]</f>
        <v>231518</v>
      </c>
    </row>
    <row r="68" spans="1:13" x14ac:dyDescent="0.2">
      <c r="A68" s="12" t="s">
        <v>240</v>
      </c>
      <c r="B68" s="13" t="s">
        <v>241</v>
      </c>
      <c r="C68" s="13">
        <v>2</v>
      </c>
      <c r="D68" s="12" t="s">
        <v>246</v>
      </c>
      <c r="E68" s="14" t="s">
        <v>243</v>
      </c>
      <c r="F68" s="14" t="s">
        <v>247</v>
      </c>
      <c r="G68" s="15" t="s">
        <v>28</v>
      </c>
      <c r="H68" s="15" t="s">
        <v>247</v>
      </c>
      <c r="I68" s="16" t="s">
        <v>248</v>
      </c>
      <c r="J68" s="17">
        <v>7500</v>
      </c>
      <c r="K68" s="17">
        <v>1299</v>
      </c>
      <c r="L68" s="17">
        <v>6201</v>
      </c>
      <c r="M68" s="17">
        <f>Table37[[#This Row],[Apportionment Amount Paid from  PCA 25660]]+Table37[[#This Row],[Apportionment Amount Paid from  PCA 25691]]</f>
        <v>7500</v>
      </c>
    </row>
    <row r="69" spans="1:13" x14ac:dyDescent="0.2">
      <c r="A69" s="12" t="s">
        <v>240</v>
      </c>
      <c r="B69" s="13" t="s">
        <v>241</v>
      </c>
      <c r="C69" s="13">
        <v>2</v>
      </c>
      <c r="D69" s="12" t="s">
        <v>249</v>
      </c>
      <c r="E69" s="14" t="s">
        <v>243</v>
      </c>
      <c r="F69" s="14" t="s">
        <v>250</v>
      </c>
      <c r="G69" s="15" t="s">
        <v>28</v>
      </c>
      <c r="H69" s="15" t="s">
        <v>250</v>
      </c>
      <c r="I69" s="16" t="s">
        <v>251</v>
      </c>
      <c r="J69" s="17">
        <v>63896</v>
      </c>
      <c r="K69" s="17">
        <v>11068</v>
      </c>
      <c r="L69" s="17">
        <v>52828</v>
      </c>
      <c r="M69" s="17">
        <f>Table37[[#This Row],[Apportionment Amount Paid from  PCA 25660]]+Table37[[#This Row],[Apportionment Amount Paid from  PCA 25691]]</f>
        <v>63896</v>
      </c>
    </row>
    <row r="70" spans="1:13" x14ac:dyDescent="0.2">
      <c r="A70" s="12" t="s">
        <v>240</v>
      </c>
      <c r="B70" s="13" t="s">
        <v>241</v>
      </c>
      <c r="C70" s="13">
        <v>2</v>
      </c>
      <c r="D70" s="12" t="s">
        <v>252</v>
      </c>
      <c r="E70" s="14" t="s">
        <v>243</v>
      </c>
      <c r="F70" s="14" t="s">
        <v>253</v>
      </c>
      <c r="G70" s="15" t="s">
        <v>28</v>
      </c>
      <c r="H70" s="15" t="s">
        <v>253</v>
      </c>
      <c r="I70" s="16" t="s">
        <v>254</v>
      </c>
      <c r="J70" s="17">
        <v>167091</v>
      </c>
      <c r="K70" s="17">
        <v>28943</v>
      </c>
      <c r="L70" s="17">
        <v>138148</v>
      </c>
      <c r="M70" s="17">
        <f>Table37[[#This Row],[Apportionment Amount Paid from  PCA 25660]]+Table37[[#This Row],[Apportionment Amount Paid from  PCA 25691]]</f>
        <v>167091</v>
      </c>
    </row>
    <row r="71" spans="1:13" x14ac:dyDescent="0.2">
      <c r="A71" s="12" t="s">
        <v>240</v>
      </c>
      <c r="B71" s="13" t="s">
        <v>241</v>
      </c>
      <c r="C71" s="13">
        <v>2</v>
      </c>
      <c r="D71" s="12" t="s">
        <v>255</v>
      </c>
      <c r="E71" s="14" t="s">
        <v>243</v>
      </c>
      <c r="F71" s="14" t="s">
        <v>256</v>
      </c>
      <c r="G71" s="15" t="s">
        <v>28</v>
      </c>
      <c r="H71" s="15" t="s">
        <v>256</v>
      </c>
      <c r="I71" s="16" t="s">
        <v>257</v>
      </c>
      <c r="J71" s="17">
        <v>168290</v>
      </c>
      <c r="K71" s="17">
        <v>29151</v>
      </c>
      <c r="L71" s="17">
        <v>139139</v>
      </c>
      <c r="M71" s="17">
        <f>Table37[[#This Row],[Apportionment Amount Paid from  PCA 25660]]+Table37[[#This Row],[Apportionment Amount Paid from  PCA 25691]]</f>
        <v>168290</v>
      </c>
    </row>
    <row r="72" spans="1:13" x14ac:dyDescent="0.2">
      <c r="A72" s="12" t="s">
        <v>240</v>
      </c>
      <c r="B72" s="13" t="s">
        <v>241</v>
      </c>
      <c r="C72" s="13">
        <v>2</v>
      </c>
      <c r="D72" s="12" t="s">
        <v>258</v>
      </c>
      <c r="E72" s="14" t="s">
        <v>243</v>
      </c>
      <c r="F72" s="14" t="s">
        <v>259</v>
      </c>
      <c r="G72" s="15" t="s">
        <v>28</v>
      </c>
      <c r="H72" s="15" t="s">
        <v>259</v>
      </c>
      <c r="I72" s="16" t="s">
        <v>260</v>
      </c>
      <c r="J72" s="17">
        <v>39785</v>
      </c>
      <c r="K72" s="17">
        <v>6891</v>
      </c>
      <c r="L72" s="17">
        <v>32894</v>
      </c>
      <c r="M72" s="17">
        <f>Table37[[#This Row],[Apportionment Amount Paid from  PCA 25660]]+Table37[[#This Row],[Apportionment Amount Paid from  PCA 25691]]</f>
        <v>39785</v>
      </c>
    </row>
    <row r="73" spans="1:13" x14ac:dyDescent="0.2">
      <c r="A73" s="12" t="s">
        <v>240</v>
      </c>
      <c r="B73" s="13" t="s">
        <v>241</v>
      </c>
      <c r="C73" s="13">
        <v>2</v>
      </c>
      <c r="D73" s="12" t="s">
        <v>261</v>
      </c>
      <c r="E73" s="14" t="s">
        <v>243</v>
      </c>
      <c r="F73" s="14" t="s">
        <v>262</v>
      </c>
      <c r="G73" s="15" t="s">
        <v>28</v>
      </c>
      <c r="H73" s="15" t="s">
        <v>262</v>
      </c>
      <c r="I73" s="16" t="s">
        <v>263</v>
      </c>
      <c r="J73" s="17">
        <v>48407</v>
      </c>
      <c r="K73" s="17">
        <v>8385</v>
      </c>
      <c r="L73" s="17">
        <v>40022</v>
      </c>
      <c r="M73" s="17">
        <f>Table37[[#This Row],[Apportionment Amount Paid from  PCA 25660]]+Table37[[#This Row],[Apportionment Amount Paid from  PCA 25691]]</f>
        <v>48407</v>
      </c>
    </row>
    <row r="74" spans="1:13" x14ac:dyDescent="0.2">
      <c r="A74" s="12" t="s">
        <v>240</v>
      </c>
      <c r="B74" s="13" t="s">
        <v>241</v>
      </c>
      <c r="C74" s="13">
        <v>2</v>
      </c>
      <c r="D74" s="12" t="s">
        <v>264</v>
      </c>
      <c r="E74" s="14" t="s">
        <v>243</v>
      </c>
      <c r="F74" s="14" t="s">
        <v>265</v>
      </c>
      <c r="G74" s="15" t="s">
        <v>28</v>
      </c>
      <c r="H74" s="15" t="s">
        <v>265</v>
      </c>
      <c r="I74" s="16" t="s">
        <v>266</v>
      </c>
      <c r="J74" s="17">
        <v>139491</v>
      </c>
      <c r="K74" s="17">
        <v>24162</v>
      </c>
      <c r="L74" s="17">
        <v>115329</v>
      </c>
      <c r="M74" s="17">
        <f>Table37[[#This Row],[Apportionment Amount Paid from  PCA 25660]]+Table37[[#This Row],[Apportionment Amount Paid from  PCA 25691]]</f>
        <v>139491</v>
      </c>
    </row>
    <row r="75" spans="1:13" x14ac:dyDescent="0.2">
      <c r="A75" s="12" t="s">
        <v>240</v>
      </c>
      <c r="B75" s="13" t="s">
        <v>241</v>
      </c>
      <c r="C75" s="13">
        <v>2</v>
      </c>
      <c r="D75" s="12" t="s">
        <v>267</v>
      </c>
      <c r="E75" s="14" t="s">
        <v>243</v>
      </c>
      <c r="F75" s="14" t="s">
        <v>268</v>
      </c>
      <c r="G75" s="15" t="s">
        <v>28</v>
      </c>
      <c r="H75" s="15" t="s">
        <v>268</v>
      </c>
      <c r="I75" s="16" t="s">
        <v>269</v>
      </c>
      <c r="J75" s="17">
        <v>16118</v>
      </c>
      <c r="K75" s="17">
        <v>2792</v>
      </c>
      <c r="L75" s="17">
        <v>13326</v>
      </c>
      <c r="M75" s="17">
        <f>Table37[[#This Row],[Apportionment Amount Paid from  PCA 25660]]+Table37[[#This Row],[Apportionment Amount Paid from  PCA 25691]]</f>
        <v>16118</v>
      </c>
    </row>
    <row r="76" spans="1:13" x14ac:dyDescent="0.2">
      <c r="A76" s="12" t="s">
        <v>270</v>
      </c>
      <c r="B76" s="13" t="s">
        <v>271</v>
      </c>
      <c r="C76" s="13">
        <v>22</v>
      </c>
      <c r="D76" s="12" t="s">
        <v>272</v>
      </c>
      <c r="E76" s="14" t="s">
        <v>273</v>
      </c>
      <c r="F76" s="14" t="s">
        <v>274</v>
      </c>
      <c r="G76" s="15" t="s">
        <v>28</v>
      </c>
      <c r="H76" s="15" t="s">
        <v>274</v>
      </c>
      <c r="I76" s="16" t="s">
        <v>275</v>
      </c>
      <c r="J76" s="17">
        <v>191164</v>
      </c>
      <c r="K76" s="17">
        <v>33113</v>
      </c>
      <c r="L76" s="17">
        <v>158051</v>
      </c>
      <c r="M76" s="17">
        <f>Table37[[#This Row],[Apportionment Amount Paid from  PCA 25660]]+Table37[[#This Row],[Apportionment Amount Paid from  PCA 25691]]</f>
        <v>191164</v>
      </c>
    </row>
    <row r="77" spans="1:13" x14ac:dyDescent="0.2">
      <c r="A77" s="12" t="s">
        <v>270</v>
      </c>
      <c r="B77" s="13" t="s">
        <v>271</v>
      </c>
      <c r="C77" s="13">
        <v>22</v>
      </c>
      <c r="D77" s="12" t="s">
        <v>276</v>
      </c>
      <c r="E77" s="14" t="s">
        <v>273</v>
      </c>
      <c r="F77" s="14" t="s">
        <v>277</v>
      </c>
      <c r="G77" s="15" t="s">
        <v>28</v>
      </c>
      <c r="H77" s="15" t="s">
        <v>277</v>
      </c>
      <c r="I77" s="16" t="s">
        <v>278</v>
      </c>
      <c r="J77" s="17">
        <v>92314</v>
      </c>
      <c r="K77" s="17">
        <v>15990</v>
      </c>
      <c r="L77" s="17">
        <v>76324</v>
      </c>
      <c r="M77" s="17">
        <f>Table37[[#This Row],[Apportionment Amount Paid from  PCA 25660]]+Table37[[#This Row],[Apportionment Amount Paid from  PCA 25691]]</f>
        <v>92314</v>
      </c>
    </row>
    <row r="78" spans="1:13" x14ac:dyDescent="0.2">
      <c r="A78" s="12" t="s">
        <v>270</v>
      </c>
      <c r="B78" s="13" t="s">
        <v>271</v>
      </c>
      <c r="C78" s="13">
        <v>22</v>
      </c>
      <c r="D78" s="12" t="s">
        <v>279</v>
      </c>
      <c r="E78" s="14" t="s">
        <v>273</v>
      </c>
      <c r="F78" s="14" t="s">
        <v>280</v>
      </c>
      <c r="G78" s="15" t="s">
        <v>28</v>
      </c>
      <c r="H78" s="15" t="s">
        <v>280</v>
      </c>
      <c r="I78" s="16" t="s">
        <v>281</v>
      </c>
      <c r="J78" s="17">
        <v>218419</v>
      </c>
      <c r="K78" s="17">
        <v>37834</v>
      </c>
      <c r="L78" s="17">
        <v>180585</v>
      </c>
      <c r="M78" s="17">
        <f>Table37[[#This Row],[Apportionment Amount Paid from  PCA 25660]]+Table37[[#This Row],[Apportionment Amount Paid from  PCA 25691]]</f>
        <v>218419</v>
      </c>
    </row>
    <row r="79" spans="1:13" x14ac:dyDescent="0.2">
      <c r="A79" s="12" t="s">
        <v>270</v>
      </c>
      <c r="B79" s="13" t="s">
        <v>271</v>
      </c>
      <c r="C79" s="13">
        <v>22</v>
      </c>
      <c r="D79" s="12" t="s">
        <v>282</v>
      </c>
      <c r="E79" s="14" t="s">
        <v>273</v>
      </c>
      <c r="F79" s="14" t="s">
        <v>283</v>
      </c>
      <c r="G79" s="15" t="s">
        <v>28</v>
      </c>
      <c r="H79" s="15" t="s">
        <v>283</v>
      </c>
      <c r="I79" s="16" t="s">
        <v>284</v>
      </c>
      <c r="J79" s="17">
        <v>256529</v>
      </c>
      <c r="K79" s="17">
        <v>44435</v>
      </c>
      <c r="L79" s="17">
        <v>212094</v>
      </c>
      <c r="M79" s="17">
        <f>Table37[[#This Row],[Apportionment Amount Paid from  PCA 25660]]+Table37[[#This Row],[Apportionment Amount Paid from  PCA 25691]]</f>
        <v>256529</v>
      </c>
    </row>
    <row r="80" spans="1:13" x14ac:dyDescent="0.2">
      <c r="A80" s="12" t="s">
        <v>270</v>
      </c>
      <c r="B80" s="13" t="s">
        <v>271</v>
      </c>
      <c r="C80" s="13">
        <v>22</v>
      </c>
      <c r="D80" s="12" t="s">
        <v>285</v>
      </c>
      <c r="E80" s="14" t="s">
        <v>273</v>
      </c>
      <c r="F80" s="14" t="s">
        <v>286</v>
      </c>
      <c r="G80" s="15" t="s">
        <v>28</v>
      </c>
      <c r="H80" s="15" t="s">
        <v>286</v>
      </c>
      <c r="I80" s="16" t="s">
        <v>287</v>
      </c>
      <c r="J80" s="17">
        <v>158488</v>
      </c>
      <c r="K80" s="17">
        <v>27453</v>
      </c>
      <c r="L80" s="17">
        <v>131035</v>
      </c>
      <c r="M80" s="17">
        <f>Table37[[#This Row],[Apportionment Amount Paid from  PCA 25660]]+Table37[[#This Row],[Apportionment Amount Paid from  PCA 25691]]</f>
        <v>158488</v>
      </c>
    </row>
    <row r="81" spans="1:13" x14ac:dyDescent="0.2">
      <c r="A81" s="12" t="s">
        <v>270</v>
      </c>
      <c r="B81" s="13" t="s">
        <v>271</v>
      </c>
      <c r="C81" s="13">
        <v>22</v>
      </c>
      <c r="D81" s="12" t="s">
        <v>288</v>
      </c>
      <c r="E81" s="14" t="s">
        <v>273</v>
      </c>
      <c r="F81" s="14" t="s">
        <v>289</v>
      </c>
      <c r="G81" s="15" t="s">
        <v>28</v>
      </c>
      <c r="H81" s="15" t="s">
        <v>289</v>
      </c>
      <c r="I81" s="16" t="s">
        <v>290</v>
      </c>
      <c r="J81" s="17">
        <v>97712</v>
      </c>
      <c r="K81" s="17">
        <v>16925</v>
      </c>
      <c r="L81" s="17">
        <v>80787</v>
      </c>
      <c r="M81" s="17">
        <f>Table37[[#This Row],[Apportionment Amount Paid from  PCA 25660]]+Table37[[#This Row],[Apportionment Amount Paid from  PCA 25691]]</f>
        <v>97712</v>
      </c>
    </row>
    <row r="82" spans="1:13" x14ac:dyDescent="0.2">
      <c r="A82" s="12" t="s">
        <v>291</v>
      </c>
      <c r="B82" s="13" t="s">
        <v>292</v>
      </c>
      <c r="C82" s="13">
        <v>5</v>
      </c>
      <c r="D82" s="12" t="s">
        <v>293</v>
      </c>
      <c r="E82" s="14" t="s">
        <v>294</v>
      </c>
      <c r="F82" s="14" t="s">
        <v>295</v>
      </c>
      <c r="G82" s="15" t="s">
        <v>28</v>
      </c>
      <c r="H82" s="15" t="s">
        <v>295</v>
      </c>
      <c r="I82" s="16" t="s">
        <v>296</v>
      </c>
      <c r="J82" s="17">
        <v>27056</v>
      </c>
      <c r="K82" s="17">
        <v>4687</v>
      </c>
      <c r="L82" s="17">
        <v>22369</v>
      </c>
      <c r="M82" s="17">
        <f>Table37[[#This Row],[Apportionment Amount Paid from  PCA 25660]]+Table37[[#This Row],[Apportionment Amount Paid from  PCA 25691]]</f>
        <v>27056</v>
      </c>
    </row>
    <row r="83" spans="1:13" x14ac:dyDescent="0.2">
      <c r="A83" s="12" t="s">
        <v>291</v>
      </c>
      <c r="B83" s="13" t="s">
        <v>292</v>
      </c>
      <c r="C83" s="13">
        <v>5</v>
      </c>
      <c r="D83" s="12" t="s">
        <v>297</v>
      </c>
      <c r="E83" s="14" t="s">
        <v>294</v>
      </c>
      <c r="F83" s="14" t="s">
        <v>298</v>
      </c>
      <c r="G83" s="15" t="s">
        <v>28</v>
      </c>
      <c r="H83" s="15" t="s">
        <v>298</v>
      </c>
      <c r="I83" s="16" t="s">
        <v>299</v>
      </c>
      <c r="J83" s="17">
        <v>40875</v>
      </c>
      <c r="K83" s="17">
        <v>7080</v>
      </c>
      <c r="L83" s="17">
        <v>33795</v>
      </c>
      <c r="M83" s="17">
        <f>Table37[[#This Row],[Apportionment Amount Paid from  PCA 25660]]+Table37[[#This Row],[Apportionment Amount Paid from  PCA 25691]]</f>
        <v>40875</v>
      </c>
    </row>
    <row r="84" spans="1:13" x14ac:dyDescent="0.2">
      <c r="A84" s="12" t="s">
        <v>291</v>
      </c>
      <c r="B84" s="13" t="s">
        <v>292</v>
      </c>
      <c r="C84" s="13">
        <v>5</v>
      </c>
      <c r="D84" s="12" t="s">
        <v>300</v>
      </c>
      <c r="E84" s="14" t="s">
        <v>294</v>
      </c>
      <c r="F84" s="14" t="s">
        <v>301</v>
      </c>
      <c r="G84" s="15" t="s">
        <v>28</v>
      </c>
      <c r="H84" s="15" t="s">
        <v>301</v>
      </c>
      <c r="I84" s="16" t="s">
        <v>302</v>
      </c>
      <c r="J84" s="17">
        <v>106771</v>
      </c>
      <c r="K84" s="17">
        <v>18495</v>
      </c>
      <c r="L84" s="17">
        <v>88276</v>
      </c>
      <c r="M84" s="17">
        <f>Table37[[#This Row],[Apportionment Amount Paid from  PCA 25660]]+Table37[[#This Row],[Apportionment Amount Paid from  PCA 25691]]</f>
        <v>106771</v>
      </c>
    </row>
    <row r="85" spans="1:13" x14ac:dyDescent="0.2">
      <c r="A85" s="12" t="s">
        <v>291</v>
      </c>
      <c r="B85" s="13" t="s">
        <v>292</v>
      </c>
      <c r="C85" s="13">
        <v>5</v>
      </c>
      <c r="D85" s="12" t="s">
        <v>303</v>
      </c>
      <c r="E85" s="14" t="s">
        <v>294</v>
      </c>
      <c r="F85" s="14" t="s">
        <v>304</v>
      </c>
      <c r="G85" s="15" t="s">
        <v>28</v>
      </c>
      <c r="H85" s="15" t="s">
        <v>304</v>
      </c>
      <c r="I85" s="16" t="s">
        <v>305</v>
      </c>
      <c r="J85" s="17">
        <v>30074</v>
      </c>
      <c r="K85" s="17">
        <v>5209</v>
      </c>
      <c r="L85" s="17">
        <v>24865</v>
      </c>
      <c r="M85" s="17">
        <f>Table37[[#This Row],[Apportionment Amount Paid from  PCA 25660]]+Table37[[#This Row],[Apportionment Amount Paid from  PCA 25691]]</f>
        <v>30074</v>
      </c>
    </row>
    <row r="86" spans="1:13" x14ac:dyDescent="0.2">
      <c r="A86" s="12" t="s">
        <v>306</v>
      </c>
      <c r="B86" s="13" t="s">
        <v>307</v>
      </c>
      <c r="C86" s="13">
        <v>1</v>
      </c>
      <c r="D86" s="12" t="s">
        <v>308</v>
      </c>
      <c r="E86" s="14" t="s">
        <v>309</v>
      </c>
      <c r="F86" s="14" t="s">
        <v>310</v>
      </c>
      <c r="G86" s="15" t="s">
        <v>28</v>
      </c>
      <c r="H86" s="15" t="s">
        <v>310</v>
      </c>
      <c r="I86" s="16" t="s">
        <v>311</v>
      </c>
      <c r="J86" s="17">
        <v>19816</v>
      </c>
      <c r="K86" s="17">
        <v>3432</v>
      </c>
      <c r="L86" s="17">
        <v>16384</v>
      </c>
      <c r="M86" s="17">
        <f>Table37[[#This Row],[Apportionment Amount Paid from  PCA 25660]]+Table37[[#This Row],[Apportionment Amount Paid from  PCA 25691]]</f>
        <v>19816</v>
      </c>
    </row>
    <row r="87" spans="1:13" x14ac:dyDescent="0.2">
      <c r="A87" s="12" t="s">
        <v>306</v>
      </c>
      <c r="B87" s="13" t="s">
        <v>307</v>
      </c>
      <c r="C87" s="13">
        <v>1</v>
      </c>
      <c r="D87" s="12" t="s">
        <v>312</v>
      </c>
      <c r="E87" s="14" t="s">
        <v>309</v>
      </c>
      <c r="F87" s="14" t="s">
        <v>313</v>
      </c>
      <c r="G87" s="15" t="s">
        <v>28</v>
      </c>
      <c r="H87" s="15" t="s">
        <v>313</v>
      </c>
      <c r="I87" s="16" t="s">
        <v>314</v>
      </c>
      <c r="J87" s="17">
        <v>8600</v>
      </c>
      <c r="K87" s="17">
        <v>1490</v>
      </c>
      <c r="L87" s="17">
        <v>7110</v>
      </c>
      <c r="M87" s="17">
        <f>Table37[[#This Row],[Apportionment Amount Paid from  PCA 25660]]+Table37[[#This Row],[Apportionment Amount Paid from  PCA 25691]]</f>
        <v>8600</v>
      </c>
    </row>
    <row r="88" spans="1:13" x14ac:dyDescent="0.2">
      <c r="A88" s="12" t="s">
        <v>315</v>
      </c>
      <c r="B88" s="13" t="s">
        <v>316</v>
      </c>
      <c r="C88" s="13">
        <v>1</v>
      </c>
      <c r="D88" s="12" t="s">
        <v>317</v>
      </c>
      <c r="E88" s="14" t="s">
        <v>318</v>
      </c>
      <c r="F88" s="14" t="s">
        <v>319</v>
      </c>
      <c r="G88" s="15" t="s">
        <v>28</v>
      </c>
      <c r="H88" s="15" t="s">
        <v>319</v>
      </c>
      <c r="I88" s="16" t="s">
        <v>320</v>
      </c>
      <c r="J88" s="17">
        <v>11400</v>
      </c>
      <c r="K88" s="17">
        <v>1975</v>
      </c>
      <c r="L88" s="17">
        <v>9425</v>
      </c>
      <c r="M88" s="17">
        <f>Table37[[#This Row],[Apportionment Amount Paid from  PCA 25660]]+Table37[[#This Row],[Apportionment Amount Paid from  PCA 25691]]</f>
        <v>11400</v>
      </c>
    </row>
    <row r="89" spans="1:13" x14ac:dyDescent="0.2">
      <c r="A89" s="12" t="s">
        <v>315</v>
      </c>
      <c r="B89" s="13" t="s">
        <v>316</v>
      </c>
      <c r="C89" s="13">
        <v>1</v>
      </c>
      <c r="D89" s="12" t="s">
        <v>321</v>
      </c>
      <c r="E89" s="14" t="s">
        <v>318</v>
      </c>
      <c r="F89" s="14" t="s">
        <v>322</v>
      </c>
      <c r="G89" s="15" t="s">
        <v>28</v>
      </c>
      <c r="H89" s="15" t="s">
        <v>322</v>
      </c>
      <c r="I89" s="16" t="s">
        <v>323</v>
      </c>
      <c r="J89" s="17">
        <v>434916</v>
      </c>
      <c r="K89" s="17">
        <v>75335</v>
      </c>
      <c r="L89" s="17">
        <v>359581</v>
      </c>
      <c r="M89" s="17">
        <f>Table37[[#This Row],[Apportionment Amount Paid from  PCA 25660]]+Table37[[#This Row],[Apportionment Amount Paid from  PCA 25691]]</f>
        <v>434916</v>
      </c>
    </row>
    <row r="90" spans="1:13" x14ac:dyDescent="0.2">
      <c r="A90" s="12" t="s">
        <v>315</v>
      </c>
      <c r="B90" s="13" t="s">
        <v>316</v>
      </c>
      <c r="C90" s="13">
        <v>1</v>
      </c>
      <c r="D90" s="12" t="s">
        <v>324</v>
      </c>
      <c r="E90" s="14" t="s">
        <v>318</v>
      </c>
      <c r="F90" s="14" t="s">
        <v>325</v>
      </c>
      <c r="G90" s="15" t="s">
        <v>28</v>
      </c>
      <c r="H90" s="15" t="s">
        <v>325</v>
      </c>
      <c r="I90" s="16" t="s">
        <v>326</v>
      </c>
      <c r="J90" s="17">
        <v>356677</v>
      </c>
      <c r="K90" s="17">
        <v>61782</v>
      </c>
      <c r="L90" s="17">
        <v>294895</v>
      </c>
      <c r="M90" s="17">
        <f>Table37[[#This Row],[Apportionment Amount Paid from  PCA 25660]]+Table37[[#This Row],[Apportionment Amount Paid from  PCA 25691]]</f>
        <v>356677</v>
      </c>
    </row>
    <row r="91" spans="1:13" x14ac:dyDescent="0.2">
      <c r="A91" s="12" t="s">
        <v>315</v>
      </c>
      <c r="B91" s="13" t="s">
        <v>316</v>
      </c>
      <c r="C91" s="13">
        <v>1</v>
      </c>
      <c r="D91" s="12" t="s">
        <v>327</v>
      </c>
      <c r="E91" s="14" t="s">
        <v>318</v>
      </c>
      <c r="F91" s="14" t="s">
        <v>328</v>
      </c>
      <c r="G91" s="15" t="s">
        <v>28</v>
      </c>
      <c r="H91" s="15" t="s">
        <v>328</v>
      </c>
      <c r="I91" s="16" t="s">
        <v>329</v>
      </c>
      <c r="J91" s="17">
        <v>742963</v>
      </c>
      <c r="K91" s="17">
        <v>128694</v>
      </c>
      <c r="L91" s="17">
        <v>614269</v>
      </c>
      <c r="M91" s="17">
        <f>Table37[[#This Row],[Apportionment Amount Paid from  PCA 25660]]+Table37[[#This Row],[Apportionment Amount Paid from  PCA 25691]]</f>
        <v>742963</v>
      </c>
    </row>
    <row r="92" spans="1:13" x14ac:dyDescent="0.2">
      <c r="A92" s="12" t="s">
        <v>315</v>
      </c>
      <c r="B92" s="13" t="s">
        <v>316</v>
      </c>
      <c r="C92" s="13">
        <v>1</v>
      </c>
      <c r="D92" s="12" t="s">
        <v>330</v>
      </c>
      <c r="E92" s="14" t="s">
        <v>318</v>
      </c>
      <c r="F92" s="14" t="s">
        <v>331</v>
      </c>
      <c r="G92" s="15" t="s">
        <v>28</v>
      </c>
      <c r="H92" s="15" t="s">
        <v>331</v>
      </c>
      <c r="I92" s="16" t="s">
        <v>332</v>
      </c>
      <c r="J92" s="17">
        <v>126255</v>
      </c>
      <c r="K92" s="17">
        <v>21869</v>
      </c>
      <c r="L92" s="17">
        <v>104386</v>
      </c>
      <c r="M92" s="17">
        <f>Table37[[#This Row],[Apportionment Amount Paid from  PCA 25660]]+Table37[[#This Row],[Apportionment Amount Paid from  PCA 25691]]</f>
        <v>126255</v>
      </c>
    </row>
    <row r="93" spans="1:13" x14ac:dyDescent="0.2">
      <c r="A93" s="12" t="s">
        <v>315</v>
      </c>
      <c r="B93" s="13" t="s">
        <v>316</v>
      </c>
      <c r="C93" s="13">
        <v>1</v>
      </c>
      <c r="D93" s="12" t="s">
        <v>333</v>
      </c>
      <c r="E93" s="14" t="s">
        <v>318</v>
      </c>
      <c r="F93" s="14" t="s">
        <v>334</v>
      </c>
      <c r="G93" s="15" t="s">
        <v>28</v>
      </c>
      <c r="H93" s="15" t="s">
        <v>334</v>
      </c>
      <c r="I93" s="16" t="s">
        <v>335</v>
      </c>
      <c r="J93" s="17">
        <v>272838</v>
      </c>
      <c r="K93" s="17">
        <v>47260</v>
      </c>
      <c r="L93" s="17">
        <v>225578</v>
      </c>
      <c r="M93" s="17">
        <f>Table37[[#This Row],[Apportionment Amount Paid from  PCA 25660]]+Table37[[#This Row],[Apportionment Amount Paid from  PCA 25691]]</f>
        <v>272838</v>
      </c>
    </row>
    <row r="94" spans="1:13" x14ac:dyDescent="0.2">
      <c r="A94" s="12" t="s">
        <v>315</v>
      </c>
      <c r="B94" s="13" t="s">
        <v>316</v>
      </c>
      <c r="C94" s="13">
        <v>1</v>
      </c>
      <c r="D94" s="12" t="s">
        <v>336</v>
      </c>
      <c r="E94" s="14" t="s">
        <v>318</v>
      </c>
      <c r="F94" s="14" t="s">
        <v>337</v>
      </c>
      <c r="G94" s="15" t="s">
        <v>28</v>
      </c>
      <c r="H94" s="15" t="s">
        <v>337</v>
      </c>
      <c r="I94" s="16" t="s">
        <v>338</v>
      </c>
      <c r="J94" s="17">
        <v>99390</v>
      </c>
      <c r="K94" s="17">
        <v>17216</v>
      </c>
      <c r="L94" s="17">
        <v>82174</v>
      </c>
      <c r="M94" s="17">
        <f>Table37[[#This Row],[Apportionment Amount Paid from  PCA 25660]]+Table37[[#This Row],[Apportionment Amount Paid from  PCA 25691]]</f>
        <v>99390</v>
      </c>
    </row>
    <row r="95" spans="1:13" x14ac:dyDescent="0.2">
      <c r="A95" s="12" t="s">
        <v>315</v>
      </c>
      <c r="B95" s="13" t="s">
        <v>316</v>
      </c>
      <c r="C95" s="13">
        <v>1</v>
      </c>
      <c r="D95" s="12" t="s">
        <v>339</v>
      </c>
      <c r="E95" s="14" t="s">
        <v>318</v>
      </c>
      <c r="F95" s="14" t="s">
        <v>340</v>
      </c>
      <c r="G95" s="15" t="s">
        <v>28</v>
      </c>
      <c r="H95" s="15" t="s">
        <v>340</v>
      </c>
      <c r="I95" s="16" t="s">
        <v>341</v>
      </c>
      <c r="J95" s="17">
        <v>520836</v>
      </c>
      <c r="K95" s="17">
        <v>90218</v>
      </c>
      <c r="L95" s="17">
        <v>430618</v>
      </c>
      <c r="M95" s="17">
        <f>Table37[[#This Row],[Apportionment Amount Paid from  PCA 25660]]+Table37[[#This Row],[Apportionment Amount Paid from  PCA 25691]]</f>
        <v>520836</v>
      </c>
    </row>
    <row r="96" spans="1:13" x14ac:dyDescent="0.2">
      <c r="A96" s="12" t="s">
        <v>315</v>
      </c>
      <c r="B96" s="13" t="s">
        <v>316</v>
      </c>
      <c r="C96" s="13">
        <v>1</v>
      </c>
      <c r="D96" s="12" t="s">
        <v>342</v>
      </c>
      <c r="E96" s="14" t="s">
        <v>318</v>
      </c>
      <c r="F96" s="14" t="s">
        <v>343</v>
      </c>
      <c r="G96" s="15" t="s">
        <v>28</v>
      </c>
      <c r="H96" s="15" t="s">
        <v>343</v>
      </c>
      <c r="I96" s="16" t="s">
        <v>344</v>
      </c>
      <c r="J96" s="17">
        <v>54835</v>
      </c>
      <c r="K96" s="17">
        <v>9498</v>
      </c>
      <c r="L96" s="17">
        <v>45337</v>
      </c>
      <c r="M96" s="17">
        <f>Table37[[#This Row],[Apportionment Amount Paid from  PCA 25660]]+Table37[[#This Row],[Apportionment Amount Paid from  PCA 25691]]</f>
        <v>54835</v>
      </c>
    </row>
    <row r="97" spans="1:13" x14ac:dyDescent="0.2">
      <c r="A97" s="12" t="s">
        <v>315</v>
      </c>
      <c r="B97" s="13" t="s">
        <v>316</v>
      </c>
      <c r="C97" s="13">
        <v>1</v>
      </c>
      <c r="D97" s="12" t="s">
        <v>345</v>
      </c>
      <c r="E97" s="14" t="s">
        <v>318</v>
      </c>
      <c r="F97" s="14" t="s">
        <v>346</v>
      </c>
      <c r="G97" s="15" t="s">
        <v>28</v>
      </c>
      <c r="H97" s="15" t="s">
        <v>346</v>
      </c>
      <c r="I97" s="16" t="s">
        <v>347</v>
      </c>
      <c r="J97" s="17">
        <v>167317</v>
      </c>
      <c r="K97" s="17">
        <v>28982</v>
      </c>
      <c r="L97" s="17">
        <v>138335</v>
      </c>
      <c r="M97" s="17">
        <f>Table37[[#This Row],[Apportionment Amount Paid from  PCA 25660]]+Table37[[#This Row],[Apportionment Amount Paid from  PCA 25691]]</f>
        <v>167317</v>
      </c>
    </row>
    <row r="98" spans="1:13" x14ac:dyDescent="0.2">
      <c r="A98" s="12" t="s">
        <v>315</v>
      </c>
      <c r="B98" s="13" t="s">
        <v>316</v>
      </c>
      <c r="C98" s="13">
        <v>1</v>
      </c>
      <c r="D98" s="12" t="s">
        <v>348</v>
      </c>
      <c r="E98" s="14" t="s">
        <v>318</v>
      </c>
      <c r="F98" s="14" t="s">
        <v>349</v>
      </c>
      <c r="G98" s="15" t="s">
        <v>28</v>
      </c>
      <c r="H98" s="15" t="s">
        <v>349</v>
      </c>
      <c r="I98" s="16" t="s">
        <v>350</v>
      </c>
      <c r="J98" s="17">
        <v>237989</v>
      </c>
      <c r="K98" s="17">
        <v>41224</v>
      </c>
      <c r="L98" s="17">
        <v>196765</v>
      </c>
      <c r="M98" s="17">
        <f>Table37[[#This Row],[Apportionment Amount Paid from  PCA 25660]]+Table37[[#This Row],[Apportionment Amount Paid from  PCA 25691]]</f>
        <v>237989</v>
      </c>
    </row>
    <row r="99" spans="1:13" x14ac:dyDescent="0.2">
      <c r="A99" s="12" t="s">
        <v>315</v>
      </c>
      <c r="B99" s="13" t="s">
        <v>316</v>
      </c>
      <c r="C99" s="13">
        <v>1</v>
      </c>
      <c r="D99" s="12" t="s">
        <v>351</v>
      </c>
      <c r="E99" s="14" t="s">
        <v>318</v>
      </c>
      <c r="F99" s="14" t="s">
        <v>352</v>
      </c>
      <c r="G99" s="15" t="s">
        <v>28</v>
      </c>
      <c r="H99" s="15" t="s">
        <v>352</v>
      </c>
      <c r="I99" s="16" t="s">
        <v>353</v>
      </c>
      <c r="J99" s="17">
        <v>277581</v>
      </c>
      <c r="K99" s="17">
        <v>48082</v>
      </c>
      <c r="L99" s="17">
        <v>229499</v>
      </c>
      <c r="M99" s="17">
        <f>Table37[[#This Row],[Apportionment Amount Paid from  PCA 25660]]+Table37[[#This Row],[Apportionment Amount Paid from  PCA 25691]]</f>
        <v>277581</v>
      </c>
    </row>
    <row r="100" spans="1:13" x14ac:dyDescent="0.2">
      <c r="A100" s="12" t="s">
        <v>315</v>
      </c>
      <c r="B100" s="13" t="s">
        <v>316</v>
      </c>
      <c r="C100" s="13">
        <v>1</v>
      </c>
      <c r="D100" s="12" t="s">
        <v>354</v>
      </c>
      <c r="E100" s="14" t="s">
        <v>318</v>
      </c>
      <c r="F100" s="14" t="s">
        <v>355</v>
      </c>
      <c r="G100" s="15" t="s">
        <v>28</v>
      </c>
      <c r="H100" s="15" t="s">
        <v>355</v>
      </c>
      <c r="I100" s="16" t="s">
        <v>356</v>
      </c>
      <c r="J100" s="17">
        <v>82950</v>
      </c>
      <c r="K100" s="17">
        <v>14368</v>
      </c>
      <c r="L100" s="17">
        <v>68582</v>
      </c>
      <c r="M100" s="17">
        <f>Table37[[#This Row],[Apportionment Amount Paid from  PCA 25660]]+Table37[[#This Row],[Apportionment Amount Paid from  PCA 25691]]</f>
        <v>82950</v>
      </c>
    </row>
    <row r="101" spans="1:13" x14ac:dyDescent="0.2">
      <c r="A101" s="12" t="s">
        <v>315</v>
      </c>
      <c r="B101" s="13" t="s">
        <v>316</v>
      </c>
      <c r="C101" s="13">
        <v>1</v>
      </c>
      <c r="D101" s="12" t="s">
        <v>357</v>
      </c>
      <c r="E101" s="14" t="s">
        <v>318</v>
      </c>
      <c r="F101" s="14" t="s">
        <v>358</v>
      </c>
      <c r="G101" s="15" t="s">
        <v>28</v>
      </c>
      <c r="H101" s="15" t="s">
        <v>358</v>
      </c>
      <c r="I101" s="16" t="s">
        <v>359</v>
      </c>
      <c r="J101" s="17">
        <v>89827</v>
      </c>
      <c r="K101" s="17">
        <v>15560</v>
      </c>
      <c r="L101" s="17">
        <v>74267</v>
      </c>
      <c r="M101" s="17">
        <f>Table37[[#This Row],[Apportionment Amount Paid from  PCA 25660]]+Table37[[#This Row],[Apportionment Amount Paid from  PCA 25691]]</f>
        <v>89827</v>
      </c>
    </row>
    <row r="102" spans="1:13" x14ac:dyDescent="0.2">
      <c r="A102" s="12" t="s">
        <v>315</v>
      </c>
      <c r="B102" s="13" t="s">
        <v>316</v>
      </c>
      <c r="C102" s="13">
        <v>1</v>
      </c>
      <c r="D102" s="12" t="s">
        <v>360</v>
      </c>
      <c r="E102" s="14" t="s">
        <v>318</v>
      </c>
      <c r="F102" s="14" t="s">
        <v>361</v>
      </c>
      <c r="G102" s="15" t="s">
        <v>28</v>
      </c>
      <c r="H102" s="15" t="s">
        <v>361</v>
      </c>
      <c r="I102" s="16" t="s">
        <v>362</v>
      </c>
      <c r="J102" s="17">
        <v>404454</v>
      </c>
      <c r="K102" s="17">
        <v>70058</v>
      </c>
      <c r="L102" s="17">
        <v>334396</v>
      </c>
      <c r="M102" s="17">
        <f>Table37[[#This Row],[Apportionment Amount Paid from  PCA 25660]]+Table37[[#This Row],[Apportionment Amount Paid from  PCA 25691]]</f>
        <v>404454</v>
      </c>
    </row>
    <row r="103" spans="1:13" x14ac:dyDescent="0.2">
      <c r="A103" s="12" t="s">
        <v>315</v>
      </c>
      <c r="B103" s="13" t="s">
        <v>316</v>
      </c>
      <c r="C103" s="13">
        <v>1</v>
      </c>
      <c r="D103" s="12" t="s">
        <v>363</v>
      </c>
      <c r="E103" s="14" t="s">
        <v>318</v>
      </c>
      <c r="F103" s="14" t="s">
        <v>364</v>
      </c>
      <c r="G103" s="15" t="s">
        <v>28</v>
      </c>
      <c r="H103" s="15" t="s">
        <v>364</v>
      </c>
      <c r="I103" s="16" t="s">
        <v>365</v>
      </c>
      <c r="J103" s="17">
        <v>260051</v>
      </c>
      <c r="K103" s="17">
        <v>45045</v>
      </c>
      <c r="L103" s="17">
        <v>215006</v>
      </c>
      <c r="M103" s="17">
        <f>Table37[[#This Row],[Apportionment Amount Paid from  PCA 25660]]+Table37[[#This Row],[Apportionment Amount Paid from  PCA 25691]]</f>
        <v>260051</v>
      </c>
    </row>
    <row r="104" spans="1:13" x14ac:dyDescent="0.2">
      <c r="A104" s="12" t="s">
        <v>315</v>
      </c>
      <c r="B104" s="13" t="s">
        <v>316</v>
      </c>
      <c r="C104" s="13">
        <v>1</v>
      </c>
      <c r="D104" s="12" t="s">
        <v>366</v>
      </c>
      <c r="E104" s="14" t="s">
        <v>318</v>
      </c>
      <c r="F104" s="14" t="s">
        <v>367</v>
      </c>
      <c r="G104" s="15" t="s">
        <v>28</v>
      </c>
      <c r="H104" s="15" t="s">
        <v>367</v>
      </c>
      <c r="I104" s="16" t="s">
        <v>368</v>
      </c>
      <c r="J104" s="17">
        <v>250116</v>
      </c>
      <c r="K104" s="17">
        <v>43324</v>
      </c>
      <c r="L104" s="17">
        <v>206792</v>
      </c>
      <c r="M104" s="17">
        <f>Table37[[#This Row],[Apportionment Amount Paid from  PCA 25660]]+Table37[[#This Row],[Apportionment Amount Paid from  PCA 25691]]</f>
        <v>250116</v>
      </c>
    </row>
    <row r="105" spans="1:13" x14ac:dyDescent="0.2">
      <c r="A105" s="12" t="s">
        <v>315</v>
      </c>
      <c r="B105" s="13" t="s">
        <v>316</v>
      </c>
      <c r="C105" s="13">
        <v>1</v>
      </c>
      <c r="D105" s="12" t="s">
        <v>369</v>
      </c>
      <c r="E105" s="14" t="s">
        <v>318</v>
      </c>
      <c r="F105" s="14" t="s">
        <v>370</v>
      </c>
      <c r="G105" s="15" t="s">
        <v>28</v>
      </c>
      <c r="H105" s="15" t="s">
        <v>370</v>
      </c>
      <c r="I105" s="16" t="s">
        <v>371</v>
      </c>
      <c r="J105" s="17">
        <v>349824</v>
      </c>
      <c r="K105" s="17">
        <v>60595</v>
      </c>
      <c r="L105" s="17">
        <v>289229</v>
      </c>
      <c r="M105" s="17">
        <f>Table37[[#This Row],[Apportionment Amount Paid from  PCA 25660]]+Table37[[#This Row],[Apportionment Amount Paid from  PCA 25691]]</f>
        <v>349824</v>
      </c>
    </row>
    <row r="106" spans="1:13" x14ac:dyDescent="0.2">
      <c r="A106" s="12" t="s">
        <v>315</v>
      </c>
      <c r="B106" s="13" t="s">
        <v>316</v>
      </c>
      <c r="C106" s="13">
        <v>1</v>
      </c>
      <c r="D106" s="12" t="s">
        <v>372</v>
      </c>
      <c r="E106" s="14" t="s">
        <v>318</v>
      </c>
      <c r="F106" s="14" t="s">
        <v>373</v>
      </c>
      <c r="G106" s="15" t="s">
        <v>28</v>
      </c>
      <c r="H106" s="15" t="s">
        <v>373</v>
      </c>
      <c r="I106" s="16" t="s">
        <v>374</v>
      </c>
      <c r="J106" s="17">
        <v>842346</v>
      </c>
      <c r="K106" s="17">
        <v>145908</v>
      </c>
      <c r="L106" s="17">
        <v>696438</v>
      </c>
      <c r="M106" s="17">
        <f>Table37[[#This Row],[Apportionment Amount Paid from  PCA 25660]]+Table37[[#This Row],[Apportionment Amount Paid from  PCA 25691]]</f>
        <v>842346</v>
      </c>
    </row>
    <row r="107" spans="1:13" x14ac:dyDescent="0.2">
      <c r="A107" s="12" t="s">
        <v>315</v>
      </c>
      <c r="B107" s="13" t="s">
        <v>316</v>
      </c>
      <c r="C107" s="13">
        <v>1</v>
      </c>
      <c r="D107" s="12" t="s">
        <v>375</v>
      </c>
      <c r="E107" s="14" t="s">
        <v>318</v>
      </c>
      <c r="F107" s="14" t="s">
        <v>376</v>
      </c>
      <c r="G107" s="15" t="s">
        <v>28</v>
      </c>
      <c r="H107" s="15" t="s">
        <v>376</v>
      </c>
      <c r="I107" s="16" t="s">
        <v>377</v>
      </c>
      <c r="J107" s="17">
        <v>633553</v>
      </c>
      <c r="K107" s="17">
        <v>109742</v>
      </c>
      <c r="L107" s="17">
        <v>523811</v>
      </c>
      <c r="M107" s="17">
        <f>Table37[[#This Row],[Apportionment Amount Paid from  PCA 25660]]+Table37[[#This Row],[Apportionment Amount Paid from  PCA 25691]]</f>
        <v>633553</v>
      </c>
    </row>
    <row r="108" spans="1:13" x14ac:dyDescent="0.2">
      <c r="A108" s="12" t="s">
        <v>315</v>
      </c>
      <c r="B108" s="13" t="s">
        <v>316</v>
      </c>
      <c r="C108" s="13">
        <v>1</v>
      </c>
      <c r="D108" s="12" t="s">
        <v>378</v>
      </c>
      <c r="E108" s="14" t="s">
        <v>318</v>
      </c>
      <c r="F108" s="14" t="s">
        <v>379</v>
      </c>
      <c r="G108" s="15" t="s">
        <v>28</v>
      </c>
      <c r="H108" s="15" t="s">
        <v>379</v>
      </c>
      <c r="I108" s="16" t="s">
        <v>380</v>
      </c>
      <c r="J108" s="17">
        <v>502200</v>
      </c>
      <c r="K108" s="17">
        <v>86989</v>
      </c>
      <c r="L108" s="17">
        <v>415211</v>
      </c>
      <c r="M108" s="17">
        <f>Table37[[#This Row],[Apportionment Amount Paid from  PCA 25660]]+Table37[[#This Row],[Apportionment Amount Paid from  PCA 25691]]</f>
        <v>502200</v>
      </c>
    </row>
    <row r="109" spans="1:13" x14ac:dyDescent="0.2">
      <c r="A109" s="12" t="s">
        <v>315</v>
      </c>
      <c r="B109" s="13" t="s">
        <v>316</v>
      </c>
      <c r="C109" s="13">
        <v>1</v>
      </c>
      <c r="D109" s="12" t="s">
        <v>381</v>
      </c>
      <c r="E109" s="14" t="s">
        <v>318</v>
      </c>
      <c r="F109" s="14" t="s">
        <v>382</v>
      </c>
      <c r="G109" s="15" t="s">
        <v>28</v>
      </c>
      <c r="H109" s="15" t="s">
        <v>382</v>
      </c>
      <c r="I109" s="16" t="s">
        <v>383</v>
      </c>
      <c r="J109" s="17">
        <v>313711</v>
      </c>
      <c r="K109" s="17">
        <v>54340</v>
      </c>
      <c r="L109" s="17">
        <v>259371</v>
      </c>
      <c r="M109" s="17">
        <f>Table37[[#This Row],[Apportionment Amount Paid from  PCA 25660]]+Table37[[#This Row],[Apportionment Amount Paid from  PCA 25691]]</f>
        <v>313711</v>
      </c>
    </row>
    <row r="110" spans="1:13" x14ac:dyDescent="0.2">
      <c r="A110" s="12" t="s">
        <v>315</v>
      </c>
      <c r="B110" s="13" t="s">
        <v>316</v>
      </c>
      <c r="C110" s="13">
        <v>1</v>
      </c>
      <c r="D110" s="12" t="s">
        <v>384</v>
      </c>
      <c r="E110" s="14" t="s">
        <v>318</v>
      </c>
      <c r="F110" s="14" t="s">
        <v>385</v>
      </c>
      <c r="G110" s="15" t="s">
        <v>28</v>
      </c>
      <c r="H110" s="15" t="s">
        <v>385</v>
      </c>
      <c r="I110" s="16" t="s">
        <v>386</v>
      </c>
      <c r="J110" s="17">
        <v>157612</v>
      </c>
      <c r="K110" s="17">
        <v>27301</v>
      </c>
      <c r="L110" s="17">
        <v>130311</v>
      </c>
      <c r="M110" s="17">
        <f>Table37[[#This Row],[Apportionment Amount Paid from  PCA 25660]]+Table37[[#This Row],[Apportionment Amount Paid from  PCA 25691]]</f>
        <v>157612</v>
      </c>
    </row>
    <row r="111" spans="1:13" x14ac:dyDescent="0.2">
      <c r="A111" s="12" t="s">
        <v>315</v>
      </c>
      <c r="B111" s="13" t="s">
        <v>316</v>
      </c>
      <c r="C111" s="13">
        <v>1</v>
      </c>
      <c r="D111" s="12" t="s">
        <v>387</v>
      </c>
      <c r="E111" s="14" t="s">
        <v>318</v>
      </c>
      <c r="F111" s="14" t="s">
        <v>388</v>
      </c>
      <c r="G111" s="15" t="s">
        <v>28</v>
      </c>
      <c r="H111" s="15" t="s">
        <v>388</v>
      </c>
      <c r="I111" s="16" t="s">
        <v>389</v>
      </c>
      <c r="J111" s="17">
        <v>18345547</v>
      </c>
      <c r="K111" s="17">
        <v>3177756</v>
      </c>
      <c r="L111" s="17">
        <v>15167791</v>
      </c>
      <c r="M111" s="17">
        <f>Table37[[#This Row],[Apportionment Amount Paid from  PCA 25660]]+Table37[[#This Row],[Apportionment Amount Paid from  PCA 25691]]</f>
        <v>18345547</v>
      </c>
    </row>
    <row r="112" spans="1:13" x14ac:dyDescent="0.2">
      <c r="A112" s="12" t="s">
        <v>315</v>
      </c>
      <c r="B112" s="13" t="s">
        <v>316</v>
      </c>
      <c r="C112" s="13">
        <v>1</v>
      </c>
      <c r="D112" s="12" t="s">
        <v>390</v>
      </c>
      <c r="E112" s="14" t="s">
        <v>318</v>
      </c>
      <c r="F112" s="14" t="s">
        <v>391</v>
      </c>
      <c r="G112" s="15" t="s">
        <v>28</v>
      </c>
      <c r="H112" s="15" t="s">
        <v>391</v>
      </c>
      <c r="I112" s="16" t="s">
        <v>392</v>
      </c>
      <c r="J112" s="17">
        <v>89200</v>
      </c>
      <c r="K112" s="17">
        <v>15451</v>
      </c>
      <c r="L112" s="17">
        <v>73749</v>
      </c>
      <c r="M112" s="17">
        <f>Table37[[#This Row],[Apportionment Amount Paid from  PCA 25660]]+Table37[[#This Row],[Apportionment Amount Paid from  PCA 25691]]</f>
        <v>89200</v>
      </c>
    </row>
    <row r="113" spans="1:13" x14ac:dyDescent="0.2">
      <c r="A113" s="12" t="s">
        <v>315</v>
      </c>
      <c r="B113" s="13" t="s">
        <v>316</v>
      </c>
      <c r="C113" s="13">
        <v>1</v>
      </c>
      <c r="D113" s="12" t="s">
        <v>393</v>
      </c>
      <c r="E113" s="14" t="s">
        <v>318</v>
      </c>
      <c r="F113" s="14" t="s">
        <v>394</v>
      </c>
      <c r="G113" s="15" t="s">
        <v>28</v>
      </c>
      <c r="H113" s="15" t="s">
        <v>394</v>
      </c>
      <c r="I113" s="16" t="s">
        <v>395</v>
      </c>
      <c r="J113" s="17">
        <v>496450</v>
      </c>
      <c r="K113" s="17">
        <v>85993</v>
      </c>
      <c r="L113" s="17">
        <v>410457</v>
      </c>
      <c r="M113" s="17">
        <f>Table37[[#This Row],[Apportionment Amount Paid from  PCA 25660]]+Table37[[#This Row],[Apportionment Amount Paid from  PCA 25691]]</f>
        <v>496450</v>
      </c>
    </row>
    <row r="114" spans="1:13" x14ac:dyDescent="0.2">
      <c r="A114" s="12" t="s">
        <v>315</v>
      </c>
      <c r="B114" s="13" t="s">
        <v>316</v>
      </c>
      <c r="C114" s="13">
        <v>1</v>
      </c>
      <c r="D114" s="12" t="s">
        <v>396</v>
      </c>
      <c r="E114" s="14" t="s">
        <v>318</v>
      </c>
      <c r="F114" s="14" t="s">
        <v>397</v>
      </c>
      <c r="G114" s="15" t="s">
        <v>28</v>
      </c>
      <c r="H114" s="15" t="s">
        <v>397</v>
      </c>
      <c r="I114" s="16" t="s">
        <v>398</v>
      </c>
      <c r="J114" s="17">
        <v>173410</v>
      </c>
      <c r="K114" s="17">
        <v>30038</v>
      </c>
      <c r="L114" s="17">
        <v>143372</v>
      </c>
      <c r="M114" s="17">
        <f>Table37[[#This Row],[Apportionment Amount Paid from  PCA 25660]]+Table37[[#This Row],[Apportionment Amount Paid from  PCA 25691]]</f>
        <v>173410</v>
      </c>
    </row>
    <row r="115" spans="1:13" x14ac:dyDescent="0.2">
      <c r="A115" s="12" t="s">
        <v>315</v>
      </c>
      <c r="B115" s="13" t="s">
        <v>316</v>
      </c>
      <c r="C115" s="13">
        <v>1</v>
      </c>
      <c r="D115" s="12" t="s">
        <v>399</v>
      </c>
      <c r="E115" s="14" t="s">
        <v>318</v>
      </c>
      <c r="F115" s="14" t="s">
        <v>400</v>
      </c>
      <c r="G115" s="15" t="s">
        <v>28</v>
      </c>
      <c r="H115" s="15" t="s">
        <v>400</v>
      </c>
      <c r="I115" s="16" t="s">
        <v>401</v>
      </c>
      <c r="J115" s="17">
        <v>706042</v>
      </c>
      <c r="K115" s="17">
        <v>122298</v>
      </c>
      <c r="L115" s="17">
        <v>583744</v>
      </c>
      <c r="M115" s="17">
        <f>Table37[[#This Row],[Apportionment Amount Paid from  PCA 25660]]+Table37[[#This Row],[Apportionment Amount Paid from  PCA 25691]]</f>
        <v>706042</v>
      </c>
    </row>
    <row r="116" spans="1:13" x14ac:dyDescent="0.2">
      <c r="A116" s="12" t="s">
        <v>315</v>
      </c>
      <c r="B116" s="13" t="s">
        <v>316</v>
      </c>
      <c r="C116" s="13">
        <v>1</v>
      </c>
      <c r="D116" s="12" t="s">
        <v>402</v>
      </c>
      <c r="E116" s="14" t="s">
        <v>318</v>
      </c>
      <c r="F116" s="14" t="s">
        <v>403</v>
      </c>
      <c r="G116" s="15" t="s">
        <v>28</v>
      </c>
      <c r="H116" s="15" t="s">
        <v>403</v>
      </c>
      <c r="I116" s="16" t="s">
        <v>404</v>
      </c>
      <c r="J116" s="17">
        <v>737660</v>
      </c>
      <c r="K116" s="17">
        <v>127775</v>
      </c>
      <c r="L116" s="17">
        <v>609885</v>
      </c>
      <c r="M116" s="17">
        <f>Table37[[#This Row],[Apportionment Amount Paid from  PCA 25660]]+Table37[[#This Row],[Apportionment Amount Paid from  PCA 25691]]</f>
        <v>737660</v>
      </c>
    </row>
    <row r="117" spans="1:13" x14ac:dyDescent="0.2">
      <c r="A117" s="12" t="s">
        <v>315</v>
      </c>
      <c r="B117" s="13" t="s">
        <v>316</v>
      </c>
      <c r="C117" s="13">
        <v>1</v>
      </c>
      <c r="D117" s="12" t="s">
        <v>405</v>
      </c>
      <c r="E117" s="14" t="s">
        <v>318</v>
      </c>
      <c r="F117" s="14" t="s">
        <v>406</v>
      </c>
      <c r="G117" s="15" t="s">
        <v>28</v>
      </c>
      <c r="H117" s="15" t="s">
        <v>406</v>
      </c>
      <c r="I117" s="16" t="s">
        <v>407</v>
      </c>
      <c r="J117" s="17">
        <v>661945</v>
      </c>
      <c r="K117" s="17">
        <v>114660</v>
      </c>
      <c r="L117" s="17">
        <v>547285</v>
      </c>
      <c r="M117" s="17">
        <f>Table37[[#This Row],[Apportionment Amount Paid from  PCA 25660]]+Table37[[#This Row],[Apportionment Amount Paid from  PCA 25691]]</f>
        <v>661945</v>
      </c>
    </row>
    <row r="118" spans="1:13" x14ac:dyDescent="0.2">
      <c r="A118" s="12" t="s">
        <v>315</v>
      </c>
      <c r="B118" s="13" t="s">
        <v>316</v>
      </c>
      <c r="C118" s="13">
        <v>1</v>
      </c>
      <c r="D118" s="12" t="s">
        <v>408</v>
      </c>
      <c r="E118" s="14" t="s">
        <v>318</v>
      </c>
      <c r="F118" s="14" t="s">
        <v>409</v>
      </c>
      <c r="G118" s="15" t="s">
        <v>28</v>
      </c>
      <c r="H118" s="15" t="s">
        <v>409</v>
      </c>
      <c r="I118" s="16" t="s">
        <v>410</v>
      </c>
      <c r="J118" s="17">
        <v>527400</v>
      </c>
      <c r="K118" s="17">
        <v>91354</v>
      </c>
      <c r="L118" s="17">
        <v>436046</v>
      </c>
      <c r="M118" s="17">
        <f>Table37[[#This Row],[Apportionment Amount Paid from  PCA 25660]]+Table37[[#This Row],[Apportionment Amount Paid from  PCA 25691]]</f>
        <v>527400</v>
      </c>
    </row>
    <row r="119" spans="1:13" x14ac:dyDescent="0.2">
      <c r="A119" s="12" t="s">
        <v>315</v>
      </c>
      <c r="B119" s="13" t="s">
        <v>316</v>
      </c>
      <c r="C119" s="13">
        <v>1</v>
      </c>
      <c r="D119" s="12" t="s">
        <v>411</v>
      </c>
      <c r="E119" s="14" t="s">
        <v>318</v>
      </c>
      <c r="F119" s="14" t="s">
        <v>412</v>
      </c>
      <c r="G119" s="15" t="s">
        <v>28</v>
      </c>
      <c r="H119" s="15" t="s">
        <v>412</v>
      </c>
      <c r="I119" s="16" t="s">
        <v>413</v>
      </c>
      <c r="J119" s="17">
        <v>129886</v>
      </c>
      <c r="K119" s="17">
        <v>22498</v>
      </c>
      <c r="L119" s="17">
        <v>107388</v>
      </c>
      <c r="M119" s="17">
        <f>Table37[[#This Row],[Apportionment Amount Paid from  PCA 25660]]+Table37[[#This Row],[Apportionment Amount Paid from  PCA 25691]]</f>
        <v>129886</v>
      </c>
    </row>
    <row r="120" spans="1:13" x14ac:dyDescent="0.2">
      <c r="A120" s="12" t="s">
        <v>315</v>
      </c>
      <c r="B120" s="13" t="s">
        <v>316</v>
      </c>
      <c r="C120" s="13">
        <v>1</v>
      </c>
      <c r="D120" s="12" t="s">
        <v>414</v>
      </c>
      <c r="E120" s="14" t="s">
        <v>318</v>
      </c>
      <c r="F120" s="14" t="s">
        <v>415</v>
      </c>
      <c r="G120" s="15" t="s">
        <v>28</v>
      </c>
      <c r="H120" s="15" t="s">
        <v>415</v>
      </c>
      <c r="I120" s="16" t="s">
        <v>416</v>
      </c>
      <c r="J120" s="17">
        <v>577048</v>
      </c>
      <c r="K120" s="17">
        <v>99954</v>
      </c>
      <c r="L120" s="17">
        <v>477094</v>
      </c>
      <c r="M120" s="17">
        <f>Table37[[#This Row],[Apportionment Amount Paid from  PCA 25660]]+Table37[[#This Row],[Apportionment Amount Paid from  PCA 25691]]</f>
        <v>577048</v>
      </c>
    </row>
    <row r="121" spans="1:13" x14ac:dyDescent="0.2">
      <c r="A121" s="12" t="s">
        <v>315</v>
      </c>
      <c r="B121" s="13" t="s">
        <v>316</v>
      </c>
      <c r="C121" s="13">
        <v>1</v>
      </c>
      <c r="D121" s="12" t="s">
        <v>417</v>
      </c>
      <c r="E121" s="14" t="s">
        <v>318</v>
      </c>
      <c r="F121" s="14" t="s">
        <v>418</v>
      </c>
      <c r="G121" s="15" t="s">
        <v>28</v>
      </c>
      <c r="H121" s="15" t="s">
        <v>418</v>
      </c>
      <c r="I121" s="16" t="s">
        <v>419</v>
      </c>
      <c r="J121" s="17">
        <v>268235</v>
      </c>
      <c r="K121" s="17">
        <v>46463</v>
      </c>
      <c r="L121" s="17">
        <v>221772</v>
      </c>
      <c r="M121" s="17">
        <f>Table37[[#This Row],[Apportionment Amount Paid from  PCA 25660]]+Table37[[#This Row],[Apportionment Amount Paid from  PCA 25691]]</f>
        <v>268235</v>
      </c>
    </row>
    <row r="122" spans="1:13" x14ac:dyDescent="0.2">
      <c r="A122" s="12" t="s">
        <v>315</v>
      </c>
      <c r="B122" s="13" t="s">
        <v>316</v>
      </c>
      <c r="C122" s="13">
        <v>1</v>
      </c>
      <c r="D122" s="12" t="s">
        <v>420</v>
      </c>
      <c r="E122" s="14" t="s">
        <v>318</v>
      </c>
      <c r="F122" s="14" t="s">
        <v>421</v>
      </c>
      <c r="G122" s="15" t="s">
        <v>28</v>
      </c>
      <c r="H122" s="15" t="s">
        <v>421</v>
      </c>
      <c r="I122" s="16" t="s">
        <v>422</v>
      </c>
      <c r="J122" s="17">
        <v>147534</v>
      </c>
      <c r="K122" s="17">
        <v>25555</v>
      </c>
      <c r="L122" s="17">
        <v>121979</v>
      </c>
      <c r="M122" s="17">
        <f>Table37[[#This Row],[Apportionment Amount Paid from  PCA 25660]]+Table37[[#This Row],[Apportionment Amount Paid from  PCA 25691]]</f>
        <v>147534</v>
      </c>
    </row>
    <row r="123" spans="1:13" x14ac:dyDescent="0.2">
      <c r="A123" s="12" t="s">
        <v>315</v>
      </c>
      <c r="B123" s="13" t="s">
        <v>316</v>
      </c>
      <c r="C123" s="13">
        <v>1</v>
      </c>
      <c r="D123" s="12" t="s">
        <v>423</v>
      </c>
      <c r="E123" s="14" t="s">
        <v>318</v>
      </c>
      <c r="F123" s="14" t="s">
        <v>424</v>
      </c>
      <c r="G123" s="15" t="s">
        <v>28</v>
      </c>
      <c r="H123" s="15" t="s">
        <v>424</v>
      </c>
      <c r="I123" s="16" t="s">
        <v>425</v>
      </c>
      <c r="J123" s="17">
        <v>123950</v>
      </c>
      <c r="K123" s="17">
        <v>21470</v>
      </c>
      <c r="L123" s="17">
        <v>102480</v>
      </c>
      <c r="M123" s="17">
        <f>Table37[[#This Row],[Apportionment Amount Paid from  PCA 25660]]+Table37[[#This Row],[Apportionment Amount Paid from  PCA 25691]]</f>
        <v>123950</v>
      </c>
    </row>
    <row r="124" spans="1:13" x14ac:dyDescent="0.2">
      <c r="A124" s="12" t="s">
        <v>315</v>
      </c>
      <c r="B124" s="13" t="s">
        <v>316</v>
      </c>
      <c r="C124" s="13">
        <v>1</v>
      </c>
      <c r="D124" s="12" t="s">
        <v>426</v>
      </c>
      <c r="E124" s="14" t="s">
        <v>318</v>
      </c>
      <c r="F124" s="14" t="s">
        <v>427</v>
      </c>
      <c r="G124" s="15" t="s">
        <v>28</v>
      </c>
      <c r="H124" s="15" t="s">
        <v>427</v>
      </c>
      <c r="I124" s="16" t="s">
        <v>428</v>
      </c>
      <c r="J124" s="17">
        <v>198728</v>
      </c>
      <c r="K124" s="17">
        <v>34423</v>
      </c>
      <c r="L124" s="17">
        <v>164305</v>
      </c>
      <c r="M124" s="17">
        <f>Table37[[#This Row],[Apportionment Amount Paid from  PCA 25660]]+Table37[[#This Row],[Apportionment Amount Paid from  PCA 25691]]</f>
        <v>198728</v>
      </c>
    </row>
    <row r="125" spans="1:13" x14ac:dyDescent="0.2">
      <c r="A125" s="12" t="s">
        <v>315</v>
      </c>
      <c r="B125" s="13" t="s">
        <v>316</v>
      </c>
      <c r="C125" s="13">
        <v>1</v>
      </c>
      <c r="D125" s="12" t="s">
        <v>429</v>
      </c>
      <c r="E125" s="14" t="s">
        <v>318</v>
      </c>
      <c r="F125" s="14" t="s">
        <v>430</v>
      </c>
      <c r="G125" s="15" t="s">
        <v>28</v>
      </c>
      <c r="H125" s="15" t="s">
        <v>430</v>
      </c>
      <c r="I125" s="16" t="s">
        <v>431</v>
      </c>
      <c r="J125" s="17">
        <v>167204</v>
      </c>
      <c r="K125" s="17">
        <v>28963</v>
      </c>
      <c r="L125" s="17">
        <v>138241</v>
      </c>
      <c r="M125" s="17">
        <f>Table37[[#This Row],[Apportionment Amount Paid from  PCA 25660]]+Table37[[#This Row],[Apportionment Amount Paid from  PCA 25691]]</f>
        <v>167204</v>
      </c>
    </row>
    <row r="126" spans="1:13" x14ac:dyDescent="0.2">
      <c r="A126" s="12" t="s">
        <v>315</v>
      </c>
      <c r="B126" s="13" t="s">
        <v>316</v>
      </c>
      <c r="C126" s="13">
        <v>1</v>
      </c>
      <c r="D126" s="12" t="s">
        <v>432</v>
      </c>
      <c r="E126" s="14" t="s">
        <v>318</v>
      </c>
      <c r="F126" s="14" t="s">
        <v>433</v>
      </c>
      <c r="G126" s="15" t="s">
        <v>28</v>
      </c>
      <c r="H126" s="15" t="s">
        <v>433</v>
      </c>
      <c r="I126" s="16" t="s">
        <v>434</v>
      </c>
      <c r="J126" s="17">
        <v>1058243</v>
      </c>
      <c r="K126" s="17">
        <v>183305</v>
      </c>
      <c r="L126" s="17">
        <v>874938</v>
      </c>
      <c r="M126" s="17">
        <f>Table37[[#This Row],[Apportionment Amount Paid from  PCA 25660]]+Table37[[#This Row],[Apportionment Amount Paid from  PCA 25691]]</f>
        <v>1058243</v>
      </c>
    </row>
    <row r="127" spans="1:13" x14ac:dyDescent="0.2">
      <c r="A127" s="12" t="s">
        <v>315</v>
      </c>
      <c r="B127" s="13" t="s">
        <v>316</v>
      </c>
      <c r="C127" s="13">
        <v>1</v>
      </c>
      <c r="D127" s="12" t="s">
        <v>435</v>
      </c>
      <c r="E127" s="14" t="s">
        <v>318</v>
      </c>
      <c r="F127" s="14" t="s">
        <v>436</v>
      </c>
      <c r="G127" s="15" t="s">
        <v>28</v>
      </c>
      <c r="H127" s="15" t="s">
        <v>436</v>
      </c>
      <c r="I127" s="16" t="s">
        <v>437</v>
      </c>
      <c r="J127" s="17">
        <v>47833</v>
      </c>
      <c r="K127" s="17">
        <v>8285</v>
      </c>
      <c r="L127" s="17">
        <v>39548</v>
      </c>
      <c r="M127" s="17">
        <f>Table37[[#This Row],[Apportionment Amount Paid from  PCA 25660]]+Table37[[#This Row],[Apportionment Amount Paid from  PCA 25691]]</f>
        <v>47833</v>
      </c>
    </row>
    <row r="128" spans="1:13" x14ac:dyDescent="0.2">
      <c r="A128" s="12" t="s">
        <v>315</v>
      </c>
      <c r="B128" s="13" t="s">
        <v>316</v>
      </c>
      <c r="C128" s="13">
        <v>1</v>
      </c>
      <c r="D128" s="12" t="s">
        <v>438</v>
      </c>
      <c r="E128" s="14" t="s">
        <v>318</v>
      </c>
      <c r="F128" s="14" t="s">
        <v>439</v>
      </c>
      <c r="G128" s="15" t="s">
        <v>28</v>
      </c>
      <c r="H128" s="15" t="s">
        <v>439</v>
      </c>
      <c r="I128" s="16" t="s">
        <v>440</v>
      </c>
      <c r="J128" s="17">
        <v>362471</v>
      </c>
      <c r="K128" s="17">
        <v>62786</v>
      </c>
      <c r="L128" s="17">
        <v>299685</v>
      </c>
      <c r="M128" s="17">
        <f>Table37[[#This Row],[Apportionment Amount Paid from  PCA 25660]]+Table37[[#This Row],[Apportionment Amount Paid from  PCA 25691]]</f>
        <v>362471</v>
      </c>
    </row>
    <row r="129" spans="1:13" x14ac:dyDescent="0.2">
      <c r="A129" s="12" t="s">
        <v>315</v>
      </c>
      <c r="B129" s="13" t="s">
        <v>316</v>
      </c>
      <c r="C129" s="13">
        <v>1</v>
      </c>
      <c r="D129" s="12" t="s">
        <v>441</v>
      </c>
      <c r="E129" s="14" t="s">
        <v>318</v>
      </c>
      <c r="F129" s="14" t="s">
        <v>442</v>
      </c>
      <c r="G129" s="15" t="s">
        <v>28</v>
      </c>
      <c r="H129" s="15" t="s">
        <v>442</v>
      </c>
      <c r="I129" s="16" t="s">
        <v>443</v>
      </c>
      <c r="J129" s="17">
        <v>192597</v>
      </c>
      <c r="K129" s="17">
        <v>33361</v>
      </c>
      <c r="L129" s="17">
        <v>159236</v>
      </c>
      <c r="M129" s="17">
        <f>Table37[[#This Row],[Apportionment Amount Paid from  PCA 25660]]+Table37[[#This Row],[Apportionment Amount Paid from  PCA 25691]]</f>
        <v>192597</v>
      </c>
    </row>
    <row r="130" spans="1:13" x14ac:dyDescent="0.2">
      <c r="A130" s="12" t="s">
        <v>315</v>
      </c>
      <c r="B130" s="13" t="s">
        <v>316</v>
      </c>
      <c r="C130" s="13">
        <v>1</v>
      </c>
      <c r="D130" s="12" t="s">
        <v>444</v>
      </c>
      <c r="E130" s="14" t="s">
        <v>318</v>
      </c>
      <c r="F130" s="14" t="s">
        <v>445</v>
      </c>
      <c r="G130" s="15" t="s">
        <v>28</v>
      </c>
      <c r="H130" s="15" t="s">
        <v>445</v>
      </c>
      <c r="I130" s="16" t="s">
        <v>446</v>
      </c>
      <c r="J130" s="17">
        <v>318265</v>
      </c>
      <c r="K130" s="17">
        <v>55129</v>
      </c>
      <c r="L130" s="17">
        <v>263136</v>
      </c>
      <c r="M130" s="17">
        <f>Table37[[#This Row],[Apportionment Amount Paid from  PCA 25660]]+Table37[[#This Row],[Apportionment Amount Paid from  PCA 25691]]</f>
        <v>318265</v>
      </c>
    </row>
    <row r="131" spans="1:13" x14ac:dyDescent="0.2">
      <c r="A131" s="12" t="s">
        <v>315</v>
      </c>
      <c r="B131" s="13" t="s">
        <v>316</v>
      </c>
      <c r="C131" s="13">
        <v>1</v>
      </c>
      <c r="D131" s="12" t="s">
        <v>447</v>
      </c>
      <c r="E131" s="14" t="s">
        <v>318</v>
      </c>
      <c r="F131" s="14" t="s">
        <v>448</v>
      </c>
      <c r="G131" s="15" t="s">
        <v>28</v>
      </c>
      <c r="H131" s="15" t="s">
        <v>448</v>
      </c>
      <c r="I131" s="16" t="s">
        <v>449</v>
      </c>
      <c r="J131" s="17">
        <v>563667</v>
      </c>
      <c r="K131" s="17">
        <v>97637</v>
      </c>
      <c r="L131" s="17">
        <v>466030</v>
      </c>
      <c r="M131" s="17">
        <f>Table37[[#This Row],[Apportionment Amount Paid from  PCA 25660]]+Table37[[#This Row],[Apportionment Amount Paid from  PCA 25691]]</f>
        <v>563667</v>
      </c>
    </row>
    <row r="132" spans="1:13" x14ac:dyDescent="0.2">
      <c r="A132" s="12" t="s">
        <v>315</v>
      </c>
      <c r="B132" s="13" t="s">
        <v>316</v>
      </c>
      <c r="C132" s="13">
        <v>1</v>
      </c>
      <c r="D132" s="12" t="s">
        <v>450</v>
      </c>
      <c r="E132" s="14" t="s">
        <v>318</v>
      </c>
      <c r="F132" s="14" t="s">
        <v>451</v>
      </c>
      <c r="G132" s="15" t="s">
        <v>28</v>
      </c>
      <c r="H132" s="15" t="s">
        <v>451</v>
      </c>
      <c r="I132" s="16" t="s">
        <v>452</v>
      </c>
      <c r="J132" s="17">
        <v>477175</v>
      </c>
      <c r="K132" s="17">
        <v>82655</v>
      </c>
      <c r="L132" s="17">
        <v>394520</v>
      </c>
      <c r="M132" s="17">
        <f>Table37[[#This Row],[Apportionment Amount Paid from  PCA 25660]]+Table37[[#This Row],[Apportionment Amount Paid from  PCA 25691]]</f>
        <v>477175</v>
      </c>
    </row>
    <row r="133" spans="1:13" x14ac:dyDescent="0.2">
      <c r="A133" s="12" t="s">
        <v>315</v>
      </c>
      <c r="B133" s="13" t="s">
        <v>316</v>
      </c>
      <c r="C133" s="13">
        <v>1</v>
      </c>
      <c r="D133" s="12" t="s">
        <v>453</v>
      </c>
      <c r="E133" s="14" t="s">
        <v>318</v>
      </c>
      <c r="F133" s="14" t="s">
        <v>454</v>
      </c>
      <c r="G133" s="15" t="s">
        <v>28</v>
      </c>
      <c r="H133" s="15" t="s">
        <v>454</v>
      </c>
      <c r="I133" s="16" t="s">
        <v>455</v>
      </c>
      <c r="J133" s="17">
        <v>556116</v>
      </c>
      <c r="K133" s="17">
        <v>96329</v>
      </c>
      <c r="L133" s="17">
        <v>459787</v>
      </c>
      <c r="M133" s="17">
        <f>Table37[[#This Row],[Apportionment Amount Paid from  PCA 25660]]+Table37[[#This Row],[Apportionment Amount Paid from  PCA 25691]]</f>
        <v>556116</v>
      </c>
    </row>
    <row r="134" spans="1:13" x14ac:dyDescent="0.2">
      <c r="A134" s="12" t="s">
        <v>315</v>
      </c>
      <c r="B134" s="13" t="s">
        <v>316</v>
      </c>
      <c r="C134" s="13">
        <v>1</v>
      </c>
      <c r="D134" s="12" t="s">
        <v>456</v>
      </c>
      <c r="E134" s="14" t="s">
        <v>318</v>
      </c>
      <c r="F134" s="14" t="s">
        <v>457</v>
      </c>
      <c r="G134" s="15" t="s">
        <v>28</v>
      </c>
      <c r="H134" s="15" t="s">
        <v>457</v>
      </c>
      <c r="I134" s="16" t="s">
        <v>458</v>
      </c>
      <c r="J134" s="17">
        <v>671336</v>
      </c>
      <c r="K134" s="17">
        <v>116287</v>
      </c>
      <c r="L134" s="17">
        <v>555049</v>
      </c>
      <c r="M134" s="17">
        <f>Table37[[#This Row],[Apportionment Amount Paid from  PCA 25660]]+Table37[[#This Row],[Apportionment Amount Paid from  PCA 25691]]</f>
        <v>671336</v>
      </c>
    </row>
    <row r="135" spans="1:13" x14ac:dyDescent="0.2">
      <c r="A135" s="12" t="s">
        <v>315</v>
      </c>
      <c r="B135" s="13" t="s">
        <v>316</v>
      </c>
      <c r="C135" s="13">
        <v>1</v>
      </c>
      <c r="D135" s="12" t="s">
        <v>459</v>
      </c>
      <c r="E135" s="14" t="s">
        <v>318</v>
      </c>
      <c r="F135" s="14" t="s">
        <v>460</v>
      </c>
      <c r="G135" s="15" t="s">
        <v>28</v>
      </c>
      <c r="H135" s="15" t="s">
        <v>460</v>
      </c>
      <c r="I135" s="16" t="s">
        <v>461</v>
      </c>
      <c r="J135" s="17">
        <v>709090</v>
      </c>
      <c r="K135" s="17">
        <v>122826</v>
      </c>
      <c r="L135" s="17">
        <v>586264</v>
      </c>
      <c r="M135" s="17">
        <f>Table37[[#This Row],[Apportionment Amount Paid from  PCA 25660]]+Table37[[#This Row],[Apportionment Amount Paid from  PCA 25691]]</f>
        <v>709090</v>
      </c>
    </row>
    <row r="136" spans="1:13" x14ac:dyDescent="0.2">
      <c r="A136" s="12" t="s">
        <v>315</v>
      </c>
      <c r="B136" s="13" t="s">
        <v>316</v>
      </c>
      <c r="C136" s="13">
        <v>1</v>
      </c>
      <c r="D136" s="12" t="s">
        <v>462</v>
      </c>
      <c r="E136" s="14" t="s">
        <v>318</v>
      </c>
      <c r="F136" s="14" t="s">
        <v>463</v>
      </c>
      <c r="G136" s="15" t="s">
        <v>28</v>
      </c>
      <c r="H136" s="15" t="s">
        <v>463</v>
      </c>
      <c r="I136" s="16" t="s">
        <v>464</v>
      </c>
      <c r="J136" s="17">
        <v>167975</v>
      </c>
      <c r="K136" s="17">
        <v>29096</v>
      </c>
      <c r="L136" s="17">
        <v>138879</v>
      </c>
      <c r="M136" s="17">
        <f>Table37[[#This Row],[Apportionment Amount Paid from  PCA 25660]]+Table37[[#This Row],[Apportionment Amount Paid from  PCA 25691]]</f>
        <v>167975</v>
      </c>
    </row>
    <row r="137" spans="1:13" x14ac:dyDescent="0.2">
      <c r="A137" s="12" t="s">
        <v>315</v>
      </c>
      <c r="B137" s="13" t="s">
        <v>316</v>
      </c>
      <c r="C137" s="13">
        <v>1</v>
      </c>
      <c r="D137" s="12" t="s">
        <v>465</v>
      </c>
      <c r="E137" s="14" t="s">
        <v>318</v>
      </c>
      <c r="F137" s="14" t="s">
        <v>466</v>
      </c>
      <c r="G137" s="15" t="s">
        <v>28</v>
      </c>
      <c r="H137" s="15" t="s">
        <v>466</v>
      </c>
      <c r="I137" s="16" t="s">
        <v>467</v>
      </c>
      <c r="J137" s="17">
        <v>269148</v>
      </c>
      <c r="K137" s="17">
        <v>46621</v>
      </c>
      <c r="L137" s="17">
        <v>222527</v>
      </c>
      <c r="M137" s="17">
        <f>Table37[[#This Row],[Apportionment Amount Paid from  PCA 25660]]+Table37[[#This Row],[Apportionment Amount Paid from  PCA 25691]]</f>
        <v>269148</v>
      </c>
    </row>
    <row r="138" spans="1:13" x14ac:dyDescent="0.2">
      <c r="A138" s="12" t="s">
        <v>315</v>
      </c>
      <c r="B138" s="13" t="s">
        <v>316</v>
      </c>
      <c r="C138" s="13">
        <v>1</v>
      </c>
      <c r="D138" s="12" t="s">
        <v>468</v>
      </c>
      <c r="E138" s="14" t="s">
        <v>318</v>
      </c>
      <c r="F138" s="14" t="s">
        <v>469</v>
      </c>
      <c r="G138" s="15" t="s">
        <v>28</v>
      </c>
      <c r="H138" s="15" t="s">
        <v>469</v>
      </c>
      <c r="I138" s="16" t="s">
        <v>470</v>
      </c>
      <c r="J138" s="17">
        <v>785030</v>
      </c>
      <c r="K138" s="17">
        <v>135980</v>
      </c>
      <c r="L138" s="17">
        <v>649050</v>
      </c>
      <c r="M138" s="17">
        <f>Table37[[#This Row],[Apportionment Amount Paid from  PCA 25660]]+Table37[[#This Row],[Apportionment Amount Paid from  PCA 25691]]</f>
        <v>785030</v>
      </c>
    </row>
    <row r="139" spans="1:13" x14ac:dyDescent="0.2">
      <c r="A139" s="12" t="s">
        <v>471</v>
      </c>
      <c r="B139" s="13" t="s">
        <v>472</v>
      </c>
      <c r="C139" s="13">
        <v>1</v>
      </c>
      <c r="D139" s="12" t="s">
        <v>473</v>
      </c>
      <c r="E139" s="14" t="s">
        <v>474</v>
      </c>
      <c r="F139" s="14" t="s">
        <v>475</v>
      </c>
      <c r="G139" s="15" t="s">
        <v>28</v>
      </c>
      <c r="H139" s="15" t="s">
        <v>475</v>
      </c>
      <c r="I139" s="16" t="s">
        <v>476</v>
      </c>
      <c r="J139" s="17">
        <v>1161108</v>
      </c>
      <c r="K139" s="17">
        <v>201123</v>
      </c>
      <c r="L139" s="17">
        <v>959985</v>
      </c>
      <c r="M139" s="17">
        <f>Table37[[#This Row],[Apportionment Amount Paid from  PCA 25660]]+Table37[[#This Row],[Apportionment Amount Paid from  PCA 25691]]</f>
        <v>1161108</v>
      </c>
    </row>
    <row r="140" spans="1:13" x14ac:dyDescent="0.2">
      <c r="A140" s="12" t="s">
        <v>477</v>
      </c>
      <c r="B140" s="13" t="s">
        <v>478</v>
      </c>
      <c r="C140" s="13">
        <v>53</v>
      </c>
      <c r="D140" s="12" t="s">
        <v>479</v>
      </c>
      <c r="E140" s="14" t="s">
        <v>480</v>
      </c>
      <c r="F140" s="14" t="s">
        <v>481</v>
      </c>
      <c r="G140" s="15" t="s">
        <v>28</v>
      </c>
      <c r="H140" s="15" t="s">
        <v>481</v>
      </c>
      <c r="I140" s="16" t="s">
        <v>482</v>
      </c>
      <c r="J140" s="17">
        <v>25789</v>
      </c>
      <c r="K140" s="17">
        <v>4467</v>
      </c>
      <c r="L140" s="17">
        <v>21322</v>
      </c>
      <c r="M140" s="17">
        <f>Table37[[#This Row],[Apportionment Amount Paid from  PCA 25660]]+Table37[[#This Row],[Apportionment Amount Paid from  PCA 25691]]</f>
        <v>25789</v>
      </c>
    </row>
    <row r="141" spans="1:13" x14ac:dyDescent="0.2">
      <c r="A141" s="12" t="s">
        <v>477</v>
      </c>
      <c r="B141" s="13" t="s">
        <v>478</v>
      </c>
      <c r="C141" s="13">
        <v>53</v>
      </c>
      <c r="D141" s="12" t="s">
        <v>483</v>
      </c>
      <c r="E141" s="14" t="s">
        <v>480</v>
      </c>
      <c r="F141" s="14" t="s">
        <v>484</v>
      </c>
      <c r="G141" s="15" t="s">
        <v>28</v>
      </c>
      <c r="H141" s="15" t="s">
        <v>484</v>
      </c>
      <c r="I141" s="16" t="s">
        <v>485</v>
      </c>
      <c r="J141" s="17">
        <v>54944</v>
      </c>
      <c r="K141" s="17">
        <v>9517</v>
      </c>
      <c r="L141" s="17">
        <v>45427</v>
      </c>
      <c r="M141" s="17">
        <f>Table37[[#This Row],[Apportionment Amount Paid from  PCA 25660]]+Table37[[#This Row],[Apportionment Amount Paid from  PCA 25691]]</f>
        <v>54944</v>
      </c>
    </row>
    <row r="142" spans="1:13" x14ac:dyDescent="0.2">
      <c r="A142" s="12" t="s">
        <v>477</v>
      </c>
      <c r="B142" s="13" t="s">
        <v>478</v>
      </c>
      <c r="C142" s="13">
        <v>53</v>
      </c>
      <c r="D142" s="12" t="s">
        <v>486</v>
      </c>
      <c r="E142" s="14" t="s">
        <v>480</v>
      </c>
      <c r="F142" s="14" t="s">
        <v>487</v>
      </c>
      <c r="G142" s="15" t="s">
        <v>28</v>
      </c>
      <c r="H142" s="15" t="s">
        <v>487</v>
      </c>
      <c r="I142" s="16" t="s">
        <v>488</v>
      </c>
      <c r="J142" s="17">
        <v>48049</v>
      </c>
      <c r="K142" s="17">
        <v>8323</v>
      </c>
      <c r="L142" s="17">
        <v>39726</v>
      </c>
      <c r="M142" s="17">
        <f>Table37[[#This Row],[Apportionment Amount Paid from  PCA 25660]]+Table37[[#This Row],[Apportionment Amount Paid from  PCA 25691]]</f>
        <v>48049</v>
      </c>
    </row>
    <row r="143" spans="1:13" x14ac:dyDescent="0.2">
      <c r="A143" s="12" t="s">
        <v>477</v>
      </c>
      <c r="B143" s="13" t="s">
        <v>478</v>
      </c>
      <c r="C143" s="13">
        <v>53</v>
      </c>
      <c r="D143" s="12" t="s">
        <v>489</v>
      </c>
      <c r="E143" s="14" t="s">
        <v>480</v>
      </c>
      <c r="F143" s="14" t="s">
        <v>490</v>
      </c>
      <c r="G143" s="15" t="s">
        <v>28</v>
      </c>
      <c r="H143" s="15" t="s">
        <v>490</v>
      </c>
      <c r="I143" s="16" t="s">
        <v>491</v>
      </c>
      <c r="J143" s="17">
        <v>89010</v>
      </c>
      <c r="K143" s="17">
        <v>15418</v>
      </c>
      <c r="L143" s="17">
        <v>73592</v>
      </c>
      <c r="M143" s="17">
        <f>Table37[[#This Row],[Apportionment Amount Paid from  PCA 25660]]+Table37[[#This Row],[Apportionment Amount Paid from  PCA 25691]]</f>
        <v>89010</v>
      </c>
    </row>
    <row r="144" spans="1:13" x14ac:dyDescent="0.2">
      <c r="A144" s="12" t="s">
        <v>477</v>
      </c>
      <c r="B144" s="13" t="s">
        <v>478</v>
      </c>
      <c r="C144" s="13">
        <v>53</v>
      </c>
      <c r="D144" s="12" t="s">
        <v>492</v>
      </c>
      <c r="E144" s="14" t="s">
        <v>480</v>
      </c>
      <c r="F144" s="14" t="s">
        <v>493</v>
      </c>
      <c r="G144" s="15" t="s">
        <v>28</v>
      </c>
      <c r="H144" s="15" t="s">
        <v>493</v>
      </c>
      <c r="I144" s="16" t="s">
        <v>494</v>
      </c>
      <c r="J144" s="17">
        <v>32920</v>
      </c>
      <c r="K144" s="17">
        <v>5702</v>
      </c>
      <c r="L144" s="17">
        <v>27218</v>
      </c>
      <c r="M144" s="17">
        <f>Table37[[#This Row],[Apportionment Amount Paid from  PCA 25660]]+Table37[[#This Row],[Apportionment Amount Paid from  PCA 25691]]</f>
        <v>32920</v>
      </c>
    </row>
    <row r="145" spans="1:13" x14ac:dyDescent="0.2">
      <c r="A145" s="12" t="s">
        <v>477</v>
      </c>
      <c r="B145" s="13" t="s">
        <v>478</v>
      </c>
      <c r="C145" s="13">
        <v>53</v>
      </c>
      <c r="D145" s="12" t="s">
        <v>495</v>
      </c>
      <c r="E145" s="14" t="s">
        <v>480</v>
      </c>
      <c r="F145" s="14" t="s">
        <v>496</v>
      </c>
      <c r="G145" s="15" t="s">
        <v>28</v>
      </c>
      <c r="H145" s="15" t="s">
        <v>496</v>
      </c>
      <c r="I145" s="16" t="s">
        <v>497</v>
      </c>
      <c r="J145" s="17">
        <v>16575</v>
      </c>
      <c r="K145" s="17">
        <v>2871</v>
      </c>
      <c r="L145" s="17">
        <v>13704</v>
      </c>
      <c r="M145" s="17">
        <f>Table37[[#This Row],[Apportionment Amount Paid from  PCA 25660]]+Table37[[#This Row],[Apportionment Amount Paid from  PCA 25691]]</f>
        <v>16575</v>
      </c>
    </row>
    <row r="146" spans="1:13" x14ac:dyDescent="0.2">
      <c r="A146" s="12" t="s">
        <v>498</v>
      </c>
      <c r="B146" s="13" t="s">
        <v>499</v>
      </c>
      <c r="C146" s="13">
        <v>1</v>
      </c>
      <c r="D146" s="12" t="s">
        <v>500</v>
      </c>
      <c r="E146" s="14" t="s">
        <v>501</v>
      </c>
      <c r="F146" s="14" t="s">
        <v>502</v>
      </c>
      <c r="G146" s="15" t="s">
        <v>28</v>
      </c>
      <c r="H146" s="15" t="s">
        <v>502</v>
      </c>
      <c r="I146" s="16" t="s">
        <v>503</v>
      </c>
      <c r="J146" s="17">
        <v>10450</v>
      </c>
      <c r="K146" s="17">
        <v>1810</v>
      </c>
      <c r="L146" s="17">
        <v>8640</v>
      </c>
      <c r="M146" s="17">
        <f>Table37[[#This Row],[Apportionment Amount Paid from  PCA 25660]]+Table37[[#This Row],[Apportionment Amount Paid from  PCA 25691]]</f>
        <v>10450</v>
      </c>
    </row>
    <row r="147" spans="1:13" x14ac:dyDescent="0.2">
      <c r="A147" s="12" t="s">
        <v>504</v>
      </c>
      <c r="B147" s="13" t="s">
        <v>505</v>
      </c>
      <c r="C147" s="13">
        <v>31</v>
      </c>
      <c r="D147" s="12" t="s">
        <v>506</v>
      </c>
      <c r="E147" s="14" t="s">
        <v>507</v>
      </c>
      <c r="F147" s="14" t="s">
        <v>508</v>
      </c>
      <c r="G147" s="15" t="s">
        <v>28</v>
      </c>
      <c r="H147" s="15" t="s">
        <v>508</v>
      </c>
      <c r="I147" s="16" t="s">
        <v>509</v>
      </c>
      <c r="J147" s="17">
        <v>24068</v>
      </c>
      <c r="K147" s="17">
        <v>4169</v>
      </c>
      <c r="L147" s="17">
        <v>19899</v>
      </c>
      <c r="M147" s="17">
        <f>Table37[[#This Row],[Apportionment Amount Paid from  PCA 25660]]+Table37[[#This Row],[Apportionment Amount Paid from  PCA 25691]]</f>
        <v>24068</v>
      </c>
    </row>
    <row r="148" spans="1:13" x14ac:dyDescent="0.2">
      <c r="A148" s="12" t="s">
        <v>504</v>
      </c>
      <c r="B148" s="13" t="s">
        <v>505</v>
      </c>
      <c r="C148" s="13">
        <v>31</v>
      </c>
      <c r="D148" s="12" t="s">
        <v>510</v>
      </c>
      <c r="E148" s="14" t="s">
        <v>507</v>
      </c>
      <c r="F148" s="14" t="s">
        <v>511</v>
      </c>
      <c r="G148" s="15" t="s">
        <v>28</v>
      </c>
      <c r="H148" s="15" t="s">
        <v>511</v>
      </c>
      <c r="I148" s="16" t="s">
        <v>512</v>
      </c>
      <c r="J148" s="17">
        <v>5750</v>
      </c>
      <c r="K148" s="17">
        <v>996</v>
      </c>
      <c r="L148" s="17">
        <v>4754</v>
      </c>
      <c r="M148" s="17">
        <f>Table37[[#This Row],[Apportionment Amount Paid from  PCA 25660]]+Table37[[#This Row],[Apportionment Amount Paid from  PCA 25691]]</f>
        <v>5750</v>
      </c>
    </row>
    <row r="149" spans="1:13" x14ac:dyDescent="0.2">
      <c r="A149" s="12" t="s">
        <v>504</v>
      </c>
      <c r="B149" s="13" t="s">
        <v>505</v>
      </c>
      <c r="C149" s="13">
        <v>31</v>
      </c>
      <c r="D149" s="12" t="s">
        <v>513</v>
      </c>
      <c r="E149" s="14" t="s">
        <v>507</v>
      </c>
      <c r="F149" s="14" t="s">
        <v>514</v>
      </c>
      <c r="G149" s="15" t="s">
        <v>28</v>
      </c>
      <c r="H149" s="15" t="s">
        <v>514</v>
      </c>
      <c r="I149" s="16" t="s">
        <v>515</v>
      </c>
      <c r="J149" s="17">
        <v>80312</v>
      </c>
      <c r="K149" s="17">
        <v>13911</v>
      </c>
      <c r="L149" s="17">
        <v>66401</v>
      </c>
      <c r="M149" s="17">
        <f>Table37[[#This Row],[Apportionment Amount Paid from  PCA 25660]]+Table37[[#This Row],[Apportionment Amount Paid from  PCA 25691]]</f>
        <v>80312</v>
      </c>
    </row>
    <row r="150" spans="1:13" x14ac:dyDescent="0.2">
      <c r="A150" s="12" t="s">
        <v>504</v>
      </c>
      <c r="B150" s="13" t="s">
        <v>505</v>
      </c>
      <c r="C150" s="13">
        <v>31</v>
      </c>
      <c r="D150" s="12" t="s">
        <v>516</v>
      </c>
      <c r="E150" s="14" t="s">
        <v>507</v>
      </c>
      <c r="F150" s="14" t="s">
        <v>517</v>
      </c>
      <c r="G150" s="15" t="s">
        <v>28</v>
      </c>
      <c r="H150" s="15" t="s">
        <v>517</v>
      </c>
      <c r="I150" s="16" t="s">
        <v>518</v>
      </c>
      <c r="J150" s="17">
        <v>18180</v>
      </c>
      <c r="K150" s="17">
        <v>3149</v>
      </c>
      <c r="L150" s="17">
        <v>15031</v>
      </c>
      <c r="M150" s="17">
        <f>Table37[[#This Row],[Apportionment Amount Paid from  PCA 25660]]+Table37[[#This Row],[Apportionment Amount Paid from  PCA 25691]]</f>
        <v>18180</v>
      </c>
    </row>
    <row r="151" spans="1:13" x14ac:dyDescent="0.2">
      <c r="A151" s="12" t="s">
        <v>504</v>
      </c>
      <c r="B151" s="13" t="s">
        <v>505</v>
      </c>
      <c r="C151" s="13">
        <v>31</v>
      </c>
      <c r="D151" s="12" t="s">
        <v>519</v>
      </c>
      <c r="E151" s="14" t="s">
        <v>507</v>
      </c>
      <c r="F151" s="14" t="s">
        <v>520</v>
      </c>
      <c r="G151" s="15" t="s">
        <v>28</v>
      </c>
      <c r="H151" s="15" t="s">
        <v>520</v>
      </c>
      <c r="I151" s="16" t="s">
        <v>521</v>
      </c>
      <c r="J151" s="17">
        <v>4400</v>
      </c>
      <c r="K151" s="17">
        <v>762</v>
      </c>
      <c r="L151" s="17">
        <v>3638</v>
      </c>
      <c r="M151" s="17">
        <f>Table37[[#This Row],[Apportionment Amount Paid from  PCA 25660]]+Table37[[#This Row],[Apportionment Amount Paid from  PCA 25691]]</f>
        <v>4400</v>
      </c>
    </row>
    <row r="152" spans="1:13" x14ac:dyDescent="0.2">
      <c r="A152" s="12" t="s">
        <v>504</v>
      </c>
      <c r="B152" s="13" t="s">
        <v>505</v>
      </c>
      <c r="C152" s="13">
        <v>31</v>
      </c>
      <c r="D152" s="12" t="s">
        <v>522</v>
      </c>
      <c r="E152" s="14" t="s">
        <v>507</v>
      </c>
      <c r="F152" s="14" t="s">
        <v>523</v>
      </c>
      <c r="G152" s="15" t="s">
        <v>28</v>
      </c>
      <c r="H152" s="15" t="s">
        <v>523</v>
      </c>
      <c r="I152" s="16" t="s">
        <v>524</v>
      </c>
      <c r="J152" s="17">
        <v>24000</v>
      </c>
      <c r="K152" s="17">
        <v>4157</v>
      </c>
      <c r="L152" s="17">
        <v>19843</v>
      </c>
      <c r="M152" s="17">
        <f>Table37[[#This Row],[Apportionment Amount Paid from  PCA 25660]]+Table37[[#This Row],[Apportionment Amount Paid from  PCA 25691]]</f>
        <v>24000</v>
      </c>
    </row>
    <row r="153" spans="1:13" x14ac:dyDescent="0.2">
      <c r="A153" s="12" t="s">
        <v>504</v>
      </c>
      <c r="B153" s="13" t="s">
        <v>505</v>
      </c>
      <c r="C153" s="13">
        <v>31</v>
      </c>
      <c r="D153" s="12" t="s">
        <v>525</v>
      </c>
      <c r="E153" s="14" t="s">
        <v>507</v>
      </c>
      <c r="F153" s="14" t="s">
        <v>526</v>
      </c>
      <c r="G153" s="15" t="s">
        <v>28</v>
      </c>
      <c r="H153" s="15" t="s">
        <v>526</v>
      </c>
      <c r="I153" s="16" t="s">
        <v>527</v>
      </c>
      <c r="J153" s="17">
        <v>303522</v>
      </c>
      <c r="K153" s="17">
        <v>52575</v>
      </c>
      <c r="L153" s="17">
        <v>250947</v>
      </c>
      <c r="M153" s="17">
        <f>Table37[[#This Row],[Apportionment Amount Paid from  PCA 25660]]+Table37[[#This Row],[Apportionment Amount Paid from  PCA 25691]]</f>
        <v>303522</v>
      </c>
    </row>
    <row r="154" spans="1:13" x14ac:dyDescent="0.2">
      <c r="A154" s="12" t="s">
        <v>504</v>
      </c>
      <c r="B154" s="13" t="s">
        <v>505</v>
      </c>
      <c r="C154" s="13">
        <v>31</v>
      </c>
      <c r="D154" s="12" t="s">
        <v>528</v>
      </c>
      <c r="E154" s="14" t="s">
        <v>507</v>
      </c>
      <c r="F154" s="14" t="s">
        <v>529</v>
      </c>
      <c r="G154" s="15" t="s">
        <v>28</v>
      </c>
      <c r="H154" s="15" t="s">
        <v>529</v>
      </c>
      <c r="I154" s="16" t="s">
        <v>530</v>
      </c>
      <c r="J154" s="17">
        <v>54657</v>
      </c>
      <c r="K154" s="17">
        <v>9468</v>
      </c>
      <c r="L154" s="17">
        <v>45189</v>
      </c>
      <c r="M154" s="17">
        <f>Table37[[#This Row],[Apportionment Amount Paid from  PCA 25660]]+Table37[[#This Row],[Apportionment Amount Paid from  PCA 25691]]</f>
        <v>54657</v>
      </c>
    </row>
    <row r="155" spans="1:13" x14ac:dyDescent="0.2">
      <c r="A155" s="12" t="s">
        <v>504</v>
      </c>
      <c r="B155" s="13" t="s">
        <v>505</v>
      </c>
      <c r="C155" s="13">
        <v>31</v>
      </c>
      <c r="D155" s="12" t="s">
        <v>531</v>
      </c>
      <c r="E155" s="14" t="s">
        <v>507</v>
      </c>
      <c r="F155" s="14" t="s">
        <v>532</v>
      </c>
      <c r="G155" s="15" t="s">
        <v>28</v>
      </c>
      <c r="H155" s="15" t="s">
        <v>532</v>
      </c>
      <c r="I155" s="16" t="s">
        <v>533</v>
      </c>
      <c r="J155" s="17">
        <v>15735</v>
      </c>
      <c r="K155" s="17">
        <v>2726</v>
      </c>
      <c r="L155" s="17">
        <v>13009</v>
      </c>
      <c r="M155" s="17">
        <f>Table37[[#This Row],[Apportionment Amount Paid from  PCA 25660]]+Table37[[#This Row],[Apportionment Amount Paid from  PCA 25691]]</f>
        <v>15735</v>
      </c>
    </row>
    <row r="156" spans="1:13" x14ac:dyDescent="0.2">
      <c r="A156" s="12" t="s">
        <v>504</v>
      </c>
      <c r="B156" s="13" t="s">
        <v>505</v>
      </c>
      <c r="C156" s="13">
        <v>31</v>
      </c>
      <c r="D156" s="12" t="s">
        <v>534</v>
      </c>
      <c r="E156" s="14" t="s">
        <v>507</v>
      </c>
      <c r="F156" s="14" t="s">
        <v>535</v>
      </c>
      <c r="G156" s="15" t="s">
        <v>28</v>
      </c>
      <c r="H156" s="15" t="s">
        <v>535</v>
      </c>
      <c r="I156" s="16" t="s">
        <v>536</v>
      </c>
      <c r="J156" s="17">
        <v>11290</v>
      </c>
      <c r="K156" s="17">
        <v>1956</v>
      </c>
      <c r="L156" s="17">
        <v>9334</v>
      </c>
      <c r="M156" s="17">
        <f>Table37[[#This Row],[Apportionment Amount Paid from  PCA 25660]]+Table37[[#This Row],[Apportionment Amount Paid from  PCA 25691]]</f>
        <v>11290</v>
      </c>
    </row>
    <row r="157" spans="1:13" x14ac:dyDescent="0.2">
      <c r="A157" s="12" t="s">
        <v>537</v>
      </c>
      <c r="B157" s="13" t="s">
        <v>538</v>
      </c>
      <c r="C157" s="13">
        <v>1</v>
      </c>
      <c r="D157" s="12" t="s">
        <v>539</v>
      </c>
      <c r="E157" s="14" t="s">
        <v>540</v>
      </c>
      <c r="F157" s="14" t="s">
        <v>541</v>
      </c>
      <c r="G157" s="15" t="s">
        <v>28</v>
      </c>
      <c r="H157" s="15" t="s">
        <v>541</v>
      </c>
      <c r="I157" s="16" t="s">
        <v>542</v>
      </c>
      <c r="J157" s="17">
        <v>86092</v>
      </c>
      <c r="K157" s="17">
        <v>14913</v>
      </c>
      <c r="L157" s="17">
        <v>71179</v>
      </c>
      <c r="M157" s="17">
        <f>Table37[[#This Row],[Apportionment Amount Paid from  PCA 25660]]+Table37[[#This Row],[Apportionment Amount Paid from  PCA 25691]]</f>
        <v>86092</v>
      </c>
    </row>
    <row r="158" spans="1:13" x14ac:dyDescent="0.2">
      <c r="A158" s="12" t="s">
        <v>537</v>
      </c>
      <c r="B158" s="13" t="s">
        <v>538</v>
      </c>
      <c r="C158" s="13">
        <v>1</v>
      </c>
      <c r="D158" s="12" t="s">
        <v>543</v>
      </c>
      <c r="E158" s="14" t="s">
        <v>540</v>
      </c>
      <c r="F158" s="14" t="s">
        <v>544</v>
      </c>
      <c r="G158" s="15" t="s">
        <v>28</v>
      </c>
      <c r="H158" s="15" t="s">
        <v>544</v>
      </c>
      <c r="I158" s="16" t="s">
        <v>545</v>
      </c>
      <c r="J158" s="17">
        <v>89331</v>
      </c>
      <c r="K158" s="17">
        <v>15474</v>
      </c>
      <c r="L158" s="17">
        <v>73857</v>
      </c>
      <c r="M158" s="17">
        <f>Table37[[#This Row],[Apportionment Amount Paid from  PCA 25660]]+Table37[[#This Row],[Apportionment Amount Paid from  PCA 25691]]</f>
        <v>89331</v>
      </c>
    </row>
    <row r="159" spans="1:13" x14ac:dyDescent="0.2">
      <c r="A159" s="12" t="s">
        <v>537</v>
      </c>
      <c r="B159" s="13" t="s">
        <v>538</v>
      </c>
      <c r="C159" s="13">
        <v>1</v>
      </c>
      <c r="D159" s="12" t="s">
        <v>546</v>
      </c>
      <c r="E159" s="14" t="s">
        <v>540</v>
      </c>
      <c r="F159" s="14" t="s">
        <v>547</v>
      </c>
      <c r="G159" s="15" t="s">
        <v>28</v>
      </c>
      <c r="H159" s="15" t="s">
        <v>547</v>
      </c>
      <c r="I159" s="16" t="s">
        <v>548</v>
      </c>
      <c r="J159" s="17">
        <v>450557</v>
      </c>
      <c r="K159" s="17">
        <v>78044</v>
      </c>
      <c r="L159" s="17">
        <v>372513</v>
      </c>
      <c r="M159" s="17">
        <f>Table37[[#This Row],[Apportionment Amount Paid from  PCA 25660]]+Table37[[#This Row],[Apportionment Amount Paid from  PCA 25691]]</f>
        <v>450557</v>
      </c>
    </row>
    <row r="160" spans="1:13" x14ac:dyDescent="0.2">
      <c r="A160" s="12" t="s">
        <v>537</v>
      </c>
      <c r="B160" s="13" t="s">
        <v>538</v>
      </c>
      <c r="C160" s="13">
        <v>1</v>
      </c>
      <c r="D160" s="12" t="s">
        <v>549</v>
      </c>
      <c r="E160" s="14" t="s">
        <v>540</v>
      </c>
      <c r="F160" s="14" t="s">
        <v>550</v>
      </c>
      <c r="G160" s="15" t="s">
        <v>28</v>
      </c>
      <c r="H160" s="15" t="s">
        <v>550</v>
      </c>
      <c r="I160" s="16" t="s">
        <v>551</v>
      </c>
      <c r="J160" s="17">
        <v>397369</v>
      </c>
      <c r="K160" s="17">
        <v>68831</v>
      </c>
      <c r="L160" s="17">
        <v>328538</v>
      </c>
      <c r="M160" s="17">
        <f>Table37[[#This Row],[Apportionment Amount Paid from  PCA 25660]]+Table37[[#This Row],[Apportionment Amount Paid from  PCA 25691]]</f>
        <v>397369</v>
      </c>
    </row>
    <row r="161" spans="1:13" x14ac:dyDescent="0.2">
      <c r="A161" s="12" t="s">
        <v>537</v>
      </c>
      <c r="B161" s="13" t="s">
        <v>538</v>
      </c>
      <c r="C161" s="13">
        <v>1</v>
      </c>
      <c r="D161" s="12" t="s">
        <v>552</v>
      </c>
      <c r="E161" s="14" t="s">
        <v>540</v>
      </c>
      <c r="F161" s="14" t="s">
        <v>553</v>
      </c>
      <c r="G161" s="15" t="s">
        <v>28</v>
      </c>
      <c r="H161" s="15" t="s">
        <v>553</v>
      </c>
      <c r="I161" s="16" t="s">
        <v>554</v>
      </c>
      <c r="J161" s="17">
        <v>52536</v>
      </c>
      <c r="K161" s="17">
        <v>9100</v>
      </c>
      <c r="L161" s="17">
        <v>43436</v>
      </c>
      <c r="M161" s="17">
        <f>Table37[[#This Row],[Apportionment Amount Paid from  PCA 25660]]+Table37[[#This Row],[Apportionment Amount Paid from  PCA 25691]]</f>
        <v>52536</v>
      </c>
    </row>
    <row r="162" spans="1:13" x14ac:dyDescent="0.2">
      <c r="A162" s="12" t="s">
        <v>537</v>
      </c>
      <c r="B162" s="13" t="s">
        <v>538</v>
      </c>
      <c r="C162" s="13">
        <v>1</v>
      </c>
      <c r="D162" s="12" t="s">
        <v>555</v>
      </c>
      <c r="E162" s="14" t="s">
        <v>540</v>
      </c>
      <c r="F162" s="14" t="s">
        <v>556</v>
      </c>
      <c r="G162" s="15" t="s">
        <v>28</v>
      </c>
      <c r="H162" s="15" t="s">
        <v>556</v>
      </c>
      <c r="I162" s="16" t="s">
        <v>557</v>
      </c>
      <c r="J162" s="17">
        <v>139506</v>
      </c>
      <c r="K162" s="17">
        <v>24165</v>
      </c>
      <c r="L162" s="17">
        <v>115341</v>
      </c>
      <c r="M162" s="17">
        <f>Table37[[#This Row],[Apportionment Amount Paid from  PCA 25660]]+Table37[[#This Row],[Apportionment Amount Paid from  PCA 25691]]</f>
        <v>139506</v>
      </c>
    </row>
    <row r="163" spans="1:13" x14ac:dyDescent="0.2">
      <c r="A163" s="12" t="s">
        <v>537</v>
      </c>
      <c r="B163" s="13" t="s">
        <v>538</v>
      </c>
      <c r="C163" s="13">
        <v>1</v>
      </c>
      <c r="D163" s="12" t="s">
        <v>558</v>
      </c>
      <c r="E163" s="14" t="s">
        <v>540</v>
      </c>
      <c r="F163" s="14" t="s">
        <v>559</v>
      </c>
      <c r="G163" s="15" t="s">
        <v>28</v>
      </c>
      <c r="H163" s="15" t="s">
        <v>559</v>
      </c>
      <c r="I163" s="16" t="s">
        <v>560</v>
      </c>
      <c r="J163" s="17">
        <v>149588</v>
      </c>
      <c r="K163" s="17">
        <v>25911</v>
      </c>
      <c r="L163" s="17">
        <v>123677</v>
      </c>
      <c r="M163" s="17">
        <f>Table37[[#This Row],[Apportionment Amount Paid from  PCA 25660]]+Table37[[#This Row],[Apportionment Amount Paid from  PCA 25691]]</f>
        <v>149588</v>
      </c>
    </row>
    <row r="164" spans="1:13" x14ac:dyDescent="0.2">
      <c r="A164" s="12" t="s">
        <v>537</v>
      </c>
      <c r="B164" s="13" t="s">
        <v>538</v>
      </c>
      <c r="C164" s="13">
        <v>1</v>
      </c>
      <c r="D164" s="12" t="s">
        <v>561</v>
      </c>
      <c r="E164" s="14" t="s">
        <v>540</v>
      </c>
      <c r="F164" s="14" t="s">
        <v>562</v>
      </c>
      <c r="G164" s="15" t="s">
        <v>28</v>
      </c>
      <c r="H164" s="15" t="s">
        <v>562</v>
      </c>
      <c r="I164" s="16" t="s">
        <v>563</v>
      </c>
      <c r="J164" s="17">
        <v>72461</v>
      </c>
      <c r="K164" s="17">
        <v>12551</v>
      </c>
      <c r="L164" s="17">
        <v>59910</v>
      </c>
      <c r="M164" s="17">
        <f>Table37[[#This Row],[Apportionment Amount Paid from  PCA 25660]]+Table37[[#This Row],[Apportionment Amount Paid from  PCA 25691]]</f>
        <v>72461</v>
      </c>
    </row>
    <row r="165" spans="1:13" x14ac:dyDescent="0.2">
      <c r="A165" s="12" t="s">
        <v>537</v>
      </c>
      <c r="B165" s="13" t="s">
        <v>538</v>
      </c>
      <c r="C165" s="13">
        <v>1</v>
      </c>
      <c r="D165" s="12" t="s">
        <v>564</v>
      </c>
      <c r="E165" s="14" t="s">
        <v>540</v>
      </c>
      <c r="F165" s="14" t="s">
        <v>565</v>
      </c>
      <c r="G165" s="15" t="s">
        <v>28</v>
      </c>
      <c r="H165" s="15" t="s">
        <v>565</v>
      </c>
      <c r="I165" s="16" t="s">
        <v>566</v>
      </c>
      <c r="J165" s="17">
        <v>97149</v>
      </c>
      <c r="K165" s="17">
        <v>16828</v>
      </c>
      <c r="L165" s="17">
        <v>80321</v>
      </c>
      <c r="M165" s="17">
        <f>Table37[[#This Row],[Apportionment Amount Paid from  PCA 25660]]+Table37[[#This Row],[Apportionment Amount Paid from  PCA 25691]]</f>
        <v>97149</v>
      </c>
    </row>
    <row r="166" spans="1:13" x14ac:dyDescent="0.2">
      <c r="A166" s="12" t="s">
        <v>537</v>
      </c>
      <c r="B166" s="13" t="s">
        <v>538</v>
      </c>
      <c r="C166" s="13">
        <v>1</v>
      </c>
      <c r="D166" s="12" t="s">
        <v>567</v>
      </c>
      <c r="E166" s="14" t="s">
        <v>540</v>
      </c>
      <c r="F166" s="14" t="s">
        <v>568</v>
      </c>
      <c r="G166" s="15" t="s">
        <v>28</v>
      </c>
      <c r="H166" s="15" t="s">
        <v>568</v>
      </c>
      <c r="I166" s="16" t="s">
        <v>569</v>
      </c>
      <c r="J166" s="17">
        <v>59498</v>
      </c>
      <c r="K166" s="17">
        <v>10306</v>
      </c>
      <c r="L166" s="17">
        <v>49192</v>
      </c>
      <c r="M166" s="17">
        <f>Table37[[#This Row],[Apportionment Amount Paid from  PCA 25660]]+Table37[[#This Row],[Apportionment Amount Paid from  PCA 25691]]</f>
        <v>59498</v>
      </c>
    </row>
    <row r="167" spans="1:13" x14ac:dyDescent="0.2">
      <c r="A167" s="12" t="s">
        <v>570</v>
      </c>
      <c r="B167" s="13" t="s">
        <v>571</v>
      </c>
      <c r="C167" s="13">
        <v>6</v>
      </c>
      <c r="D167" s="12" t="s">
        <v>572</v>
      </c>
      <c r="E167" s="14" t="s">
        <v>573</v>
      </c>
      <c r="F167" s="14" t="s">
        <v>574</v>
      </c>
      <c r="G167" s="15" t="s">
        <v>28</v>
      </c>
      <c r="H167" s="15" t="s">
        <v>574</v>
      </c>
      <c r="I167" s="16" t="s">
        <v>575</v>
      </c>
      <c r="J167" s="17">
        <v>19866</v>
      </c>
      <c r="K167" s="17">
        <v>3441</v>
      </c>
      <c r="L167" s="17">
        <v>16425</v>
      </c>
      <c r="M167" s="17">
        <f>Table37[[#This Row],[Apportionment Amount Paid from  PCA 25660]]+Table37[[#This Row],[Apportionment Amount Paid from  PCA 25691]]</f>
        <v>19866</v>
      </c>
    </row>
    <row r="168" spans="1:13" x14ac:dyDescent="0.2">
      <c r="A168" s="12" t="s">
        <v>576</v>
      </c>
      <c r="B168" s="13" t="s">
        <v>577</v>
      </c>
      <c r="C168" s="13">
        <v>1</v>
      </c>
      <c r="D168" s="12" t="s">
        <v>578</v>
      </c>
      <c r="E168" s="14" t="s">
        <v>579</v>
      </c>
      <c r="F168" s="14" t="s">
        <v>580</v>
      </c>
      <c r="G168" s="15" t="s">
        <v>28</v>
      </c>
      <c r="H168" s="15" t="s">
        <v>580</v>
      </c>
      <c r="I168" s="16" t="s">
        <v>581</v>
      </c>
      <c r="J168" s="17">
        <v>2000</v>
      </c>
      <c r="K168" s="17">
        <v>346</v>
      </c>
      <c r="L168" s="17">
        <v>1654</v>
      </c>
      <c r="M168" s="17">
        <f>Table37[[#This Row],[Apportionment Amount Paid from  PCA 25660]]+Table37[[#This Row],[Apportionment Amount Paid from  PCA 25691]]</f>
        <v>2000</v>
      </c>
    </row>
    <row r="169" spans="1:13" x14ac:dyDescent="0.2">
      <c r="A169" s="12" t="s">
        <v>576</v>
      </c>
      <c r="B169" s="13" t="s">
        <v>577</v>
      </c>
      <c r="C169" s="13">
        <v>1</v>
      </c>
      <c r="D169" s="12" t="s">
        <v>582</v>
      </c>
      <c r="E169" s="14" t="s">
        <v>579</v>
      </c>
      <c r="F169" s="14" t="s">
        <v>583</v>
      </c>
      <c r="G169" s="15" t="s">
        <v>28</v>
      </c>
      <c r="H169" s="15" t="s">
        <v>583</v>
      </c>
      <c r="I169" s="16" t="s">
        <v>584</v>
      </c>
      <c r="J169" s="17">
        <v>7500</v>
      </c>
      <c r="K169" s="17">
        <v>1299</v>
      </c>
      <c r="L169" s="17">
        <v>6201</v>
      </c>
      <c r="M169" s="17">
        <f>Table37[[#This Row],[Apportionment Amount Paid from  PCA 25660]]+Table37[[#This Row],[Apportionment Amount Paid from  PCA 25691]]</f>
        <v>7500</v>
      </c>
    </row>
    <row r="170" spans="1:13" x14ac:dyDescent="0.2">
      <c r="A170" s="12" t="s">
        <v>585</v>
      </c>
      <c r="B170" s="13" t="s">
        <v>586</v>
      </c>
      <c r="C170" s="13">
        <v>2</v>
      </c>
      <c r="D170" s="12" t="s">
        <v>587</v>
      </c>
      <c r="E170" s="14" t="s">
        <v>588</v>
      </c>
      <c r="F170" s="14" t="s">
        <v>589</v>
      </c>
      <c r="G170" s="15" t="s">
        <v>28</v>
      </c>
      <c r="H170" s="15" t="s">
        <v>589</v>
      </c>
      <c r="I170" s="16" t="s">
        <v>590</v>
      </c>
      <c r="J170" s="17">
        <v>147916</v>
      </c>
      <c r="K170" s="17">
        <v>25622</v>
      </c>
      <c r="L170" s="17">
        <v>122294</v>
      </c>
      <c r="M170" s="17">
        <f>Table37[[#This Row],[Apportionment Amount Paid from  PCA 25660]]+Table37[[#This Row],[Apportionment Amount Paid from  PCA 25691]]</f>
        <v>147916</v>
      </c>
    </row>
    <row r="171" spans="1:13" x14ac:dyDescent="0.2">
      <c r="A171" s="12" t="s">
        <v>585</v>
      </c>
      <c r="B171" s="13" t="s">
        <v>586</v>
      </c>
      <c r="C171" s="13">
        <v>2</v>
      </c>
      <c r="D171" s="12" t="s">
        <v>591</v>
      </c>
      <c r="E171" s="14" t="s">
        <v>588</v>
      </c>
      <c r="F171" s="14" t="s">
        <v>592</v>
      </c>
      <c r="G171" s="15" t="s">
        <v>28</v>
      </c>
      <c r="H171" s="15" t="s">
        <v>592</v>
      </c>
      <c r="I171" s="16" t="s">
        <v>593</v>
      </c>
      <c r="J171" s="17">
        <v>472506</v>
      </c>
      <c r="K171" s="17">
        <v>81846</v>
      </c>
      <c r="L171" s="17">
        <v>390660</v>
      </c>
      <c r="M171" s="17">
        <f>Table37[[#This Row],[Apportionment Amount Paid from  PCA 25660]]+Table37[[#This Row],[Apportionment Amount Paid from  PCA 25691]]</f>
        <v>472506</v>
      </c>
    </row>
    <row r="172" spans="1:13" x14ac:dyDescent="0.2">
      <c r="A172" s="12" t="s">
        <v>585</v>
      </c>
      <c r="B172" s="13" t="s">
        <v>586</v>
      </c>
      <c r="C172" s="13">
        <v>2</v>
      </c>
      <c r="D172" s="12" t="s">
        <v>594</v>
      </c>
      <c r="E172" s="14" t="s">
        <v>588</v>
      </c>
      <c r="F172" s="14" t="s">
        <v>595</v>
      </c>
      <c r="G172" s="15" t="s">
        <v>28</v>
      </c>
      <c r="H172" s="15" t="s">
        <v>595</v>
      </c>
      <c r="I172" s="16" t="s">
        <v>596</v>
      </c>
      <c r="J172" s="17">
        <v>198859</v>
      </c>
      <c r="K172" s="17">
        <v>34446</v>
      </c>
      <c r="L172" s="17">
        <v>164413</v>
      </c>
      <c r="M172" s="17">
        <f>Table37[[#This Row],[Apportionment Amount Paid from  PCA 25660]]+Table37[[#This Row],[Apportionment Amount Paid from  PCA 25691]]</f>
        <v>198859</v>
      </c>
    </row>
    <row r="173" spans="1:13" x14ac:dyDescent="0.2">
      <c r="A173" s="12" t="s">
        <v>585</v>
      </c>
      <c r="B173" s="13" t="s">
        <v>586</v>
      </c>
      <c r="C173" s="13">
        <v>2</v>
      </c>
      <c r="D173" s="12" t="s">
        <v>597</v>
      </c>
      <c r="E173" s="14" t="s">
        <v>588</v>
      </c>
      <c r="F173" s="14" t="s">
        <v>598</v>
      </c>
      <c r="G173" s="15" t="s">
        <v>28</v>
      </c>
      <c r="H173" s="15" t="s">
        <v>598</v>
      </c>
      <c r="I173" s="16" t="s">
        <v>599</v>
      </c>
      <c r="J173" s="17">
        <v>25706</v>
      </c>
      <c r="K173" s="17">
        <v>4453</v>
      </c>
      <c r="L173" s="17">
        <v>21253</v>
      </c>
      <c r="M173" s="17">
        <f>Table37[[#This Row],[Apportionment Amount Paid from  PCA 25660]]+Table37[[#This Row],[Apportionment Amount Paid from  PCA 25691]]</f>
        <v>25706</v>
      </c>
    </row>
    <row r="174" spans="1:13" x14ac:dyDescent="0.2">
      <c r="A174" s="12" t="s">
        <v>585</v>
      </c>
      <c r="B174" s="13" t="s">
        <v>586</v>
      </c>
      <c r="C174" s="13">
        <v>2</v>
      </c>
      <c r="D174" s="12" t="s">
        <v>600</v>
      </c>
      <c r="E174" s="14" t="s">
        <v>588</v>
      </c>
      <c r="F174" s="14" t="s">
        <v>601</v>
      </c>
      <c r="G174" s="15" t="s">
        <v>28</v>
      </c>
      <c r="H174" s="15" t="s">
        <v>601</v>
      </c>
      <c r="I174" s="16" t="s">
        <v>602</v>
      </c>
      <c r="J174" s="17">
        <v>458953</v>
      </c>
      <c r="K174" s="17">
        <v>79498</v>
      </c>
      <c r="L174" s="17">
        <v>379455</v>
      </c>
      <c r="M174" s="17">
        <f>Table37[[#This Row],[Apportionment Amount Paid from  PCA 25660]]+Table37[[#This Row],[Apportionment Amount Paid from  PCA 25691]]</f>
        <v>458953</v>
      </c>
    </row>
    <row r="175" spans="1:13" x14ac:dyDescent="0.2">
      <c r="A175" s="12" t="s">
        <v>585</v>
      </c>
      <c r="B175" s="13" t="s">
        <v>586</v>
      </c>
      <c r="C175" s="13">
        <v>2</v>
      </c>
      <c r="D175" s="12" t="s">
        <v>603</v>
      </c>
      <c r="E175" s="14" t="s">
        <v>588</v>
      </c>
      <c r="F175" s="14" t="s">
        <v>604</v>
      </c>
      <c r="G175" s="15" t="s">
        <v>28</v>
      </c>
      <c r="H175" s="15" t="s">
        <v>604</v>
      </c>
      <c r="I175" s="16" t="s">
        <v>605</v>
      </c>
      <c r="J175" s="17">
        <v>120064</v>
      </c>
      <c r="K175" s="17">
        <v>20797</v>
      </c>
      <c r="L175" s="17">
        <v>99267</v>
      </c>
      <c r="M175" s="17">
        <f>Table37[[#This Row],[Apportionment Amount Paid from  PCA 25660]]+Table37[[#This Row],[Apportionment Amount Paid from  PCA 25691]]</f>
        <v>120064</v>
      </c>
    </row>
    <row r="176" spans="1:13" x14ac:dyDescent="0.2">
      <c r="A176" s="12" t="s">
        <v>585</v>
      </c>
      <c r="B176" s="13" t="s">
        <v>586</v>
      </c>
      <c r="C176" s="13">
        <v>2</v>
      </c>
      <c r="D176" s="12" t="s">
        <v>606</v>
      </c>
      <c r="E176" s="14" t="s">
        <v>588</v>
      </c>
      <c r="F176" s="14" t="s">
        <v>607</v>
      </c>
      <c r="G176" s="15" t="s">
        <v>28</v>
      </c>
      <c r="H176" s="15" t="s">
        <v>607</v>
      </c>
      <c r="I176" s="16" t="s">
        <v>608</v>
      </c>
      <c r="J176" s="17">
        <v>530881</v>
      </c>
      <c r="K176" s="17">
        <v>91957</v>
      </c>
      <c r="L176" s="17">
        <v>438924</v>
      </c>
      <c r="M176" s="17">
        <f>Table37[[#This Row],[Apportionment Amount Paid from  PCA 25660]]+Table37[[#This Row],[Apportionment Amount Paid from  PCA 25691]]</f>
        <v>530881</v>
      </c>
    </row>
    <row r="177" spans="1:13" x14ac:dyDescent="0.2">
      <c r="A177" s="12" t="s">
        <v>585</v>
      </c>
      <c r="B177" s="13" t="s">
        <v>586</v>
      </c>
      <c r="C177" s="13">
        <v>2</v>
      </c>
      <c r="D177" s="12" t="s">
        <v>609</v>
      </c>
      <c r="E177" s="14" t="s">
        <v>588</v>
      </c>
      <c r="F177" s="14" t="s">
        <v>610</v>
      </c>
      <c r="G177" s="15" t="s">
        <v>28</v>
      </c>
      <c r="H177" s="15" t="s">
        <v>610</v>
      </c>
      <c r="I177" s="16" t="s">
        <v>611</v>
      </c>
      <c r="J177" s="17">
        <v>2700</v>
      </c>
      <c r="K177" s="17">
        <v>468</v>
      </c>
      <c r="L177" s="17">
        <v>2232</v>
      </c>
      <c r="M177" s="17">
        <f>Table37[[#This Row],[Apportionment Amount Paid from  PCA 25660]]+Table37[[#This Row],[Apportionment Amount Paid from  PCA 25691]]</f>
        <v>2700</v>
      </c>
    </row>
    <row r="178" spans="1:13" x14ac:dyDescent="0.2">
      <c r="A178" s="12" t="s">
        <v>585</v>
      </c>
      <c r="B178" s="13" t="s">
        <v>586</v>
      </c>
      <c r="C178" s="13">
        <v>2</v>
      </c>
      <c r="D178" s="12" t="s">
        <v>612</v>
      </c>
      <c r="E178" s="14" t="s">
        <v>588</v>
      </c>
      <c r="F178" s="14" t="s">
        <v>613</v>
      </c>
      <c r="G178" s="15" t="s">
        <v>28</v>
      </c>
      <c r="H178" s="15" t="s">
        <v>613</v>
      </c>
      <c r="I178" s="16" t="s">
        <v>614</v>
      </c>
      <c r="J178" s="17">
        <v>3960</v>
      </c>
      <c r="K178" s="17">
        <v>686</v>
      </c>
      <c r="L178" s="17">
        <v>3274</v>
      </c>
      <c r="M178" s="17">
        <f>Table37[[#This Row],[Apportionment Amount Paid from  PCA 25660]]+Table37[[#This Row],[Apportionment Amount Paid from  PCA 25691]]</f>
        <v>3960</v>
      </c>
    </row>
    <row r="179" spans="1:13" x14ac:dyDescent="0.2">
      <c r="A179" s="12" t="s">
        <v>585</v>
      </c>
      <c r="B179" s="13" t="s">
        <v>586</v>
      </c>
      <c r="C179" s="13">
        <v>2</v>
      </c>
      <c r="D179" s="12" t="s">
        <v>615</v>
      </c>
      <c r="E179" s="14" t="s">
        <v>588</v>
      </c>
      <c r="F179" s="14" t="s">
        <v>616</v>
      </c>
      <c r="G179" s="15" t="s">
        <v>28</v>
      </c>
      <c r="H179" s="15" t="s">
        <v>616</v>
      </c>
      <c r="I179" s="16" t="s">
        <v>617</v>
      </c>
      <c r="J179" s="17">
        <v>110673</v>
      </c>
      <c r="K179" s="17">
        <v>19170</v>
      </c>
      <c r="L179" s="17">
        <v>91503</v>
      </c>
      <c r="M179" s="17">
        <f>Table37[[#This Row],[Apportionment Amount Paid from  PCA 25660]]+Table37[[#This Row],[Apportionment Amount Paid from  PCA 25691]]</f>
        <v>110673</v>
      </c>
    </row>
    <row r="180" spans="1:13" x14ac:dyDescent="0.2">
      <c r="A180" s="12" t="s">
        <v>585</v>
      </c>
      <c r="B180" s="13" t="s">
        <v>586</v>
      </c>
      <c r="C180" s="13">
        <v>2</v>
      </c>
      <c r="D180" s="12" t="s">
        <v>618</v>
      </c>
      <c r="E180" s="14" t="s">
        <v>588</v>
      </c>
      <c r="F180" s="14" t="s">
        <v>619</v>
      </c>
      <c r="G180" s="15" t="s">
        <v>28</v>
      </c>
      <c r="H180" s="15" t="s">
        <v>619</v>
      </c>
      <c r="I180" s="16" t="s">
        <v>620</v>
      </c>
      <c r="J180" s="17">
        <v>2000</v>
      </c>
      <c r="K180" s="17">
        <v>346</v>
      </c>
      <c r="L180" s="17">
        <v>1654</v>
      </c>
      <c r="M180" s="17">
        <f>Table37[[#This Row],[Apportionment Amount Paid from  PCA 25660]]+Table37[[#This Row],[Apportionment Amount Paid from  PCA 25691]]</f>
        <v>2000</v>
      </c>
    </row>
    <row r="181" spans="1:13" x14ac:dyDescent="0.2">
      <c r="A181" s="12" t="s">
        <v>585</v>
      </c>
      <c r="B181" s="13" t="s">
        <v>586</v>
      </c>
      <c r="C181" s="13">
        <v>2</v>
      </c>
      <c r="D181" s="12" t="s">
        <v>621</v>
      </c>
      <c r="E181" s="14" t="s">
        <v>588</v>
      </c>
      <c r="F181" s="14" t="s">
        <v>622</v>
      </c>
      <c r="G181" s="15" t="s">
        <v>28</v>
      </c>
      <c r="H181" s="15" t="s">
        <v>622</v>
      </c>
      <c r="I181" s="16" t="s">
        <v>623</v>
      </c>
      <c r="J181" s="17">
        <v>344589</v>
      </c>
      <c r="K181" s="17">
        <v>59689</v>
      </c>
      <c r="L181" s="17">
        <v>284900</v>
      </c>
      <c r="M181" s="17">
        <f>Table37[[#This Row],[Apportionment Amount Paid from  PCA 25660]]+Table37[[#This Row],[Apportionment Amount Paid from  PCA 25691]]</f>
        <v>344589</v>
      </c>
    </row>
    <row r="182" spans="1:13" x14ac:dyDescent="0.2">
      <c r="A182" s="12" t="s">
        <v>585</v>
      </c>
      <c r="B182" s="13" t="s">
        <v>586</v>
      </c>
      <c r="C182" s="13">
        <v>2</v>
      </c>
      <c r="D182" s="12" t="s">
        <v>624</v>
      </c>
      <c r="E182" s="14" t="s">
        <v>588</v>
      </c>
      <c r="F182" s="14" t="s">
        <v>625</v>
      </c>
      <c r="G182" s="15" t="s">
        <v>28</v>
      </c>
      <c r="H182" s="15" t="s">
        <v>625</v>
      </c>
      <c r="I182" s="16" t="s">
        <v>626</v>
      </c>
      <c r="J182" s="17">
        <v>98755</v>
      </c>
      <c r="K182" s="17">
        <v>17106</v>
      </c>
      <c r="L182" s="17">
        <v>81649</v>
      </c>
      <c r="M182" s="17">
        <f>Table37[[#This Row],[Apportionment Amount Paid from  PCA 25660]]+Table37[[#This Row],[Apportionment Amount Paid from  PCA 25691]]</f>
        <v>98755</v>
      </c>
    </row>
    <row r="183" spans="1:13" x14ac:dyDescent="0.2">
      <c r="A183" s="12" t="s">
        <v>627</v>
      </c>
      <c r="B183" s="13" t="s">
        <v>628</v>
      </c>
      <c r="C183" s="13">
        <v>1</v>
      </c>
      <c r="D183" s="12" t="s">
        <v>629</v>
      </c>
      <c r="E183" s="14" t="s">
        <v>630</v>
      </c>
      <c r="F183" s="14" t="s">
        <v>631</v>
      </c>
      <c r="G183" s="15" t="s">
        <v>28</v>
      </c>
      <c r="H183" s="15" t="s">
        <v>631</v>
      </c>
      <c r="I183" s="16" t="s">
        <v>632</v>
      </c>
      <c r="J183" s="17">
        <v>606447</v>
      </c>
      <c r="K183" s="17">
        <v>105047</v>
      </c>
      <c r="L183" s="17">
        <v>501400</v>
      </c>
      <c r="M183" s="17">
        <f>Table37[[#This Row],[Apportionment Amount Paid from  PCA 25660]]+Table37[[#This Row],[Apportionment Amount Paid from  PCA 25691]]</f>
        <v>606447</v>
      </c>
    </row>
    <row r="184" spans="1:13" x14ac:dyDescent="0.2">
      <c r="A184" s="12" t="s">
        <v>627</v>
      </c>
      <c r="B184" s="13" t="s">
        <v>628</v>
      </c>
      <c r="C184" s="13">
        <v>1</v>
      </c>
      <c r="D184" s="12" t="s">
        <v>633</v>
      </c>
      <c r="E184" s="14" t="s">
        <v>630</v>
      </c>
      <c r="F184" s="14" t="s">
        <v>634</v>
      </c>
      <c r="G184" s="15" t="s">
        <v>28</v>
      </c>
      <c r="H184" s="15" t="s">
        <v>634</v>
      </c>
      <c r="I184" s="16" t="s">
        <v>635</v>
      </c>
      <c r="J184" s="17">
        <v>27434</v>
      </c>
      <c r="K184" s="17">
        <v>4752</v>
      </c>
      <c r="L184" s="17">
        <v>22682</v>
      </c>
      <c r="M184" s="17">
        <f>Table37[[#This Row],[Apportionment Amount Paid from  PCA 25660]]+Table37[[#This Row],[Apportionment Amount Paid from  PCA 25691]]</f>
        <v>27434</v>
      </c>
    </row>
    <row r="185" spans="1:13" x14ac:dyDescent="0.2">
      <c r="A185" s="12" t="s">
        <v>636</v>
      </c>
      <c r="B185" s="13" t="s">
        <v>637</v>
      </c>
      <c r="C185" s="13">
        <v>1</v>
      </c>
      <c r="D185" s="12" t="s">
        <v>638</v>
      </c>
      <c r="E185" s="14" t="s">
        <v>639</v>
      </c>
      <c r="F185" s="14" t="s">
        <v>640</v>
      </c>
      <c r="G185" s="15" t="s">
        <v>28</v>
      </c>
      <c r="H185" s="15" t="s">
        <v>640</v>
      </c>
      <c r="I185" s="16" t="s">
        <v>641</v>
      </c>
      <c r="J185" s="17">
        <v>31718</v>
      </c>
      <c r="K185" s="17">
        <v>5494</v>
      </c>
      <c r="L185" s="17">
        <v>26224</v>
      </c>
      <c r="M185" s="17">
        <f>Table37[[#This Row],[Apportionment Amount Paid from  PCA 25660]]+Table37[[#This Row],[Apportionment Amount Paid from  PCA 25691]]</f>
        <v>31718</v>
      </c>
    </row>
    <row r="186" spans="1:13" x14ac:dyDescent="0.2">
      <c r="A186" s="12" t="s">
        <v>636</v>
      </c>
      <c r="B186" s="13" t="s">
        <v>637</v>
      </c>
      <c r="C186" s="13">
        <v>1</v>
      </c>
      <c r="D186" s="12" t="s">
        <v>642</v>
      </c>
      <c r="E186" s="14" t="s">
        <v>639</v>
      </c>
      <c r="F186" s="14" t="s">
        <v>643</v>
      </c>
      <c r="G186" s="15" t="s">
        <v>28</v>
      </c>
      <c r="H186" s="15" t="s">
        <v>643</v>
      </c>
      <c r="I186" s="16" t="s">
        <v>644</v>
      </c>
      <c r="J186" s="17">
        <v>27881</v>
      </c>
      <c r="K186" s="17">
        <v>4829</v>
      </c>
      <c r="L186" s="17">
        <v>23052</v>
      </c>
      <c r="M186" s="17">
        <f>Table37[[#This Row],[Apportionment Amount Paid from  PCA 25660]]+Table37[[#This Row],[Apportionment Amount Paid from  PCA 25691]]</f>
        <v>27881</v>
      </c>
    </row>
    <row r="187" spans="1:13" x14ac:dyDescent="0.2">
      <c r="A187" s="12" t="s">
        <v>645</v>
      </c>
      <c r="B187" s="13" t="s">
        <v>646</v>
      </c>
      <c r="C187" s="13">
        <v>4</v>
      </c>
      <c r="D187" s="12" t="s">
        <v>647</v>
      </c>
      <c r="E187" s="14" t="s">
        <v>648</v>
      </c>
      <c r="F187" s="14" t="s">
        <v>649</v>
      </c>
      <c r="G187" s="15" t="s">
        <v>28</v>
      </c>
      <c r="H187" s="15" t="s">
        <v>649</v>
      </c>
      <c r="I187" s="16" t="s">
        <v>650</v>
      </c>
      <c r="J187" s="17">
        <v>1638756</v>
      </c>
      <c r="K187" s="17">
        <v>283860</v>
      </c>
      <c r="L187" s="17">
        <v>1354896</v>
      </c>
      <c r="M187" s="17">
        <f>Table37[[#This Row],[Apportionment Amount Paid from  PCA 25660]]+Table37[[#This Row],[Apportionment Amount Paid from  PCA 25691]]</f>
        <v>1638756</v>
      </c>
    </row>
    <row r="188" spans="1:13" x14ac:dyDescent="0.2">
      <c r="A188" s="12" t="s">
        <v>645</v>
      </c>
      <c r="B188" s="13" t="s">
        <v>646</v>
      </c>
      <c r="C188" s="13">
        <v>4</v>
      </c>
      <c r="D188" s="12" t="s">
        <v>651</v>
      </c>
      <c r="E188" s="14" t="s">
        <v>648</v>
      </c>
      <c r="F188" s="14" t="s">
        <v>652</v>
      </c>
      <c r="G188" s="15" t="s">
        <v>28</v>
      </c>
      <c r="H188" s="15" t="s">
        <v>652</v>
      </c>
      <c r="I188" s="16" t="s">
        <v>653</v>
      </c>
      <c r="J188" s="17">
        <v>338748</v>
      </c>
      <c r="K188" s="17">
        <v>58677</v>
      </c>
      <c r="L188" s="17">
        <v>280071</v>
      </c>
      <c r="M188" s="17">
        <f>Table37[[#This Row],[Apportionment Amount Paid from  PCA 25660]]+Table37[[#This Row],[Apportionment Amount Paid from  PCA 25691]]</f>
        <v>338748</v>
      </c>
    </row>
    <row r="189" spans="1:13" x14ac:dyDescent="0.2">
      <c r="A189" s="12" t="s">
        <v>645</v>
      </c>
      <c r="B189" s="13" t="s">
        <v>646</v>
      </c>
      <c r="C189" s="13">
        <v>4</v>
      </c>
      <c r="D189" s="12" t="s">
        <v>654</v>
      </c>
      <c r="E189" s="14" t="s">
        <v>648</v>
      </c>
      <c r="F189" s="14" t="s">
        <v>655</v>
      </c>
      <c r="G189" s="15" t="s">
        <v>28</v>
      </c>
      <c r="H189" s="15" t="s">
        <v>655</v>
      </c>
      <c r="I189" s="16" t="s">
        <v>656</v>
      </c>
      <c r="J189" s="17">
        <v>378776</v>
      </c>
      <c r="K189" s="17">
        <v>65610</v>
      </c>
      <c r="L189" s="17">
        <v>313166</v>
      </c>
      <c r="M189" s="17">
        <f>Table37[[#This Row],[Apportionment Amount Paid from  PCA 25660]]+Table37[[#This Row],[Apportionment Amount Paid from  PCA 25691]]</f>
        <v>378776</v>
      </c>
    </row>
    <row r="190" spans="1:13" x14ac:dyDescent="0.2">
      <c r="A190" s="12" t="s">
        <v>645</v>
      </c>
      <c r="B190" s="13" t="s">
        <v>646</v>
      </c>
      <c r="C190" s="13">
        <v>4</v>
      </c>
      <c r="D190" s="12" t="s">
        <v>657</v>
      </c>
      <c r="E190" s="14" t="s">
        <v>648</v>
      </c>
      <c r="F190" s="14" t="s">
        <v>658</v>
      </c>
      <c r="G190" s="15" t="s">
        <v>28</v>
      </c>
      <c r="H190" s="15" t="s">
        <v>658</v>
      </c>
      <c r="I190" s="16" t="s">
        <v>659</v>
      </c>
      <c r="J190" s="17">
        <v>2274092</v>
      </c>
      <c r="K190" s="17">
        <v>393911</v>
      </c>
      <c r="L190" s="17">
        <v>1880181</v>
      </c>
      <c r="M190" s="17">
        <f>Table37[[#This Row],[Apportionment Amount Paid from  PCA 25660]]+Table37[[#This Row],[Apportionment Amount Paid from  PCA 25691]]</f>
        <v>2274092</v>
      </c>
    </row>
    <row r="191" spans="1:13" x14ac:dyDescent="0.2">
      <c r="A191" s="12" t="s">
        <v>645</v>
      </c>
      <c r="B191" s="13" t="s">
        <v>646</v>
      </c>
      <c r="C191" s="13">
        <v>4</v>
      </c>
      <c r="D191" s="12" t="s">
        <v>660</v>
      </c>
      <c r="E191" s="14" t="s">
        <v>648</v>
      </c>
      <c r="F191" s="14" t="s">
        <v>661</v>
      </c>
      <c r="G191" s="15" t="s">
        <v>28</v>
      </c>
      <c r="H191" s="15" t="s">
        <v>661</v>
      </c>
      <c r="I191" s="16" t="s">
        <v>662</v>
      </c>
      <c r="J191" s="17">
        <v>299875</v>
      </c>
      <c r="K191" s="17">
        <v>51943</v>
      </c>
      <c r="L191" s="17">
        <v>247932</v>
      </c>
      <c r="M191" s="17">
        <f>Table37[[#This Row],[Apportionment Amount Paid from  PCA 25660]]+Table37[[#This Row],[Apportionment Amount Paid from  PCA 25691]]</f>
        <v>299875</v>
      </c>
    </row>
    <row r="192" spans="1:13" x14ac:dyDescent="0.2">
      <c r="A192" s="12" t="s">
        <v>645</v>
      </c>
      <c r="B192" s="13" t="s">
        <v>646</v>
      </c>
      <c r="C192" s="13">
        <v>4</v>
      </c>
      <c r="D192" s="12" t="s">
        <v>663</v>
      </c>
      <c r="E192" s="14" t="s">
        <v>648</v>
      </c>
      <c r="F192" s="14" t="s">
        <v>664</v>
      </c>
      <c r="G192" s="15" t="s">
        <v>28</v>
      </c>
      <c r="H192" s="15" t="s">
        <v>664</v>
      </c>
      <c r="I192" s="16" t="s">
        <v>665</v>
      </c>
      <c r="J192" s="17">
        <v>531720</v>
      </c>
      <c r="K192" s="17">
        <v>92103</v>
      </c>
      <c r="L192" s="17">
        <v>439617</v>
      </c>
      <c r="M192" s="17">
        <f>Table37[[#This Row],[Apportionment Amount Paid from  PCA 25660]]+Table37[[#This Row],[Apportionment Amount Paid from  PCA 25691]]</f>
        <v>531720</v>
      </c>
    </row>
    <row r="193" spans="1:13" x14ac:dyDescent="0.2">
      <c r="A193" s="12" t="s">
        <v>645</v>
      </c>
      <c r="B193" s="13" t="s">
        <v>646</v>
      </c>
      <c r="C193" s="13">
        <v>4</v>
      </c>
      <c r="D193" s="12" t="s">
        <v>666</v>
      </c>
      <c r="E193" s="14" t="s">
        <v>648</v>
      </c>
      <c r="F193" s="14" t="s">
        <v>667</v>
      </c>
      <c r="G193" s="15" t="s">
        <v>28</v>
      </c>
      <c r="H193" s="15" t="s">
        <v>667</v>
      </c>
      <c r="I193" s="16" t="s">
        <v>668</v>
      </c>
      <c r="J193" s="17">
        <v>391600</v>
      </c>
      <c r="K193" s="17">
        <v>67832</v>
      </c>
      <c r="L193" s="17">
        <v>323768</v>
      </c>
      <c r="M193" s="17">
        <f>Table37[[#This Row],[Apportionment Amount Paid from  PCA 25660]]+Table37[[#This Row],[Apportionment Amount Paid from  PCA 25691]]</f>
        <v>391600</v>
      </c>
    </row>
    <row r="194" spans="1:13" x14ac:dyDescent="0.2">
      <c r="A194" s="12" t="s">
        <v>645</v>
      </c>
      <c r="B194" s="13" t="s">
        <v>646</v>
      </c>
      <c r="C194" s="13">
        <v>4</v>
      </c>
      <c r="D194" s="12" t="s">
        <v>669</v>
      </c>
      <c r="E194" s="14" t="s">
        <v>648</v>
      </c>
      <c r="F194" s="14" t="s">
        <v>670</v>
      </c>
      <c r="G194" s="15" t="s">
        <v>28</v>
      </c>
      <c r="H194" s="15" t="s">
        <v>670</v>
      </c>
      <c r="I194" s="16" t="s">
        <v>671</v>
      </c>
      <c r="J194" s="17">
        <v>231038</v>
      </c>
      <c r="K194" s="17">
        <v>40020</v>
      </c>
      <c r="L194" s="17">
        <v>191018</v>
      </c>
      <c r="M194" s="17">
        <f>Table37[[#This Row],[Apportionment Amount Paid from  PCA 25660]]+Table37[[#This Row],[Apportionment Amount Paid from  PCA 25691]]</f>
        <v>231038</v>
      </c>
    </row>
    <row r="195" spans="1:13" x14ac:dyDescent="0.2">
      <c r="A195" s="12" t="s">
        <v>645</v>
      </c>
      <c r="B195" s="13" t="s">
        <v>646</v>
      </c>
      <c r="C195" s="13">
        <v>4</v>
      </c>
      <c r="D195" s="12" t="s">
        <v>672</v>
      </c>
      <c r="E195" s="14" t="s">
        <v>648</v>
      </c>
      <c r="F195" s="14" t="s">
        <v>673</v>
      </c>
      <c r="G195" s="15" t="s">
        <v>28</v>
      </c>
      <c r="H195" s="15" t="s">
        <v>673</v>
      </c>
      <c r="I195" s="16" t="s">
        <v>674</v>
      </c>
      <c r="J195" s="17">
        <v>1149235</v>
      </c>
      <c r="K195" s="17">
        <v>199067</v>
      </c>
      <c r="L195" s="17">
        <v>950168</v>
      </c>
      <c r="M195" s="17">
        <f>Table37[[#This Row],[Apportionment Amount Paid from  PCA 25660]]+Table37[[#This Row],[Apportionment Amount Paid from  PCA 25691]]</f>
        <v>1149235</v>
      </c>
    </row>
    <row r="196" spans="1:13" x14ac:dyDescent="0.2">
      <c r="A196" s="12" t="s">
        <v>645</v>
      </c>
      <c r="B196" s="13" t="s">
        <v>646</v>
      </c>
      <c r="C196" s="13">
        <v>4</v>
      </c>
      <c r="D196" s="12" t="s">
        <v>675</v>
      </c>
      <c r="E196" s="14" t="s">
        <v>648</v>
      </c>
      <c r="F196" s="14" t="s">
        <v>676</v>
      </c>
      <c r="G196" s="15" t="s">
        <v>28</v>
      </c>
      <c r="H196" s="15" t="s">
        <v>676</v>
      </c>
      <c r="I196" s="16" t="s">
        <v>677</v>
      </c>
      <c r="J196" s="17">
        <v>400321</v>
      </c>
      <c r="K196" s="17">
        <v>69342</v>
      </c>
      <c r="L196" s="17">
        <v>330979</v>
      </c>
      <c r="M196" s="17">
        <f>Table37[[#This Row],[Apportionment Amount Paid from  PCA 25660]]+Table37[[#This Row],[Apportionment Amount Paid from  PCA 25691]]</f>
        <v>400321</v>
      </c>
    </row>
    <row r="197" spans="1:13" x14ac:dyDescent="0.2">
      <c r="A197" s="12" t="s">
        <v>678</v>
      </c>
      <c r="B197" s="13" t="s">
        <v>679</v>
      </c>
      <c r="C197" s="13">
        <v>4</v>
      </c>
      <c r="D197" s="12" t="s">
        <v>680</v>
      </c>
      <c r="E197" s="14" t="s">
        <v>681</v>
      </c>
      <c r="F197" s="14" t="s">
        <v>682</v>
      </c>
      <c r="G197" s="15" t="s">
        <v>28</v>
      </c>
      <c r="H197" s="15" t="s">
        <v>682</v>
      </c>
      <c r="I197" s="16" t="s">
        <v>683</v>
      </c>
      <c r="J197" s="17">
        <v>30984</v>
      </c>
      <c r="K197" s="17">
        <v>5367</v>
      </c>
      <c r="L197" s="17">
        <v>25617</v>
      </c>
      <c r="M197" s="17">
        <f>Table37[[#This Row],[Apportionment Amount Paid from  PCA 25660]]+Table37[[#This Row],[Apportionment Amount Paid from  PCA 25691]]</f>
        <v>30984</v>
      </c>
    </row>
    <row r="198" spans="1:13" x14ac:dyDescent="0.2">
      <c r="A198" s="12" t="s">
        <v>678</v>
      </c>
      <c r="B198" s="13" t="s">
        <v>679</v>
      </c>
      <c r="C198" s="13">
        <v>4</v>
      </c>
      <c r="D198" s="12" t="s">
        <v>684</v>
      </c>
      <c r="E198" s="14" t="s">
        <v>681</v>
      </c>
      <c r="F198" s="14" t="s">
        <v>685</v>
      </c>
      <c r="G198" s="15" t="s">
        <v>28</v>
      </c>
      <c r="H198" s="15" t="s">
        <v>685</v>
      </c>
      <c r="I198" s="16" t="s">
        <v>686</v>
      </c>
      <c r="J198" s="17">
        <v>46551</v>
      </c>
      <c r="K198" s="17">
        <v>8063</v>
      </c>
      <c r="L198" s="17">
        <v>38488</v>
      </c>
      <c r="M198" s="17">
        <f>Table37[[#This Row],[Apportionment Amount Paid from  PCA 25660]]+Table37[[#This Row],[Apportionment Amount Paid from  PCA 25691]]</f>
        <v>46551</v>
      </c>
    </row>
    <row r="199" spans="1:13" x14ac:dyDescent="0.2">
      <c r="A199" s="12" t="s">
        <v>678</v>
      </c>
      <c r="B199" s="13" t="s">
        <v>679</v>
      </c>
      <c r="C199" s="13">
        <v>4</v>
      </c>
      <c r="D199" s="12" t="s">
        <v>687</v>
      </c>
      <c r="E199" s="14" t="s">
        <v>681</v>
      </c>
      <c r="F199" s="14" t="s">
        <v>688</v>
      </c>
      <c r="G199" s="15" t="s">
        <v>28</v>
      </c>
      <c r="H199" s="15" t="s">
        <v>688</v>
      </c>
      <c r="I199" s="16" t="s">
        <v>689</v>
      </c>
      <c r="J199" s="17">
        <v>67579</v>
      </c>
      <c r="K199" s="17">
        <v>11706</v>
      </c>
      <c r="L199" s="17">
        <v>55873</v>
      </c>
      <c r="M199" s="17">
        <f>Table37[[#This Row],[Apportionment Amount Paid from  PCA 25660]]+Table37[[#This Row],[Apportionment Amount Paid from  PCA 25691]]</f>
        <v>67579</v>
      </c>
    </row>
    <row r="200" spans="1:13" x14ac:dyDescent="0.2">
      <c r="A200" s="12" t="s">
        <v>678</v>
      </c>
      <c r="B200" s="13" t="s">
        <v>679</v>
      </c>
      <c r="C200" s="13">
        <v>4</v>
      </c>
      <c r="D200" s="12" t="s">
        <v>690</v>
      </c>
      <c r="E200" s="14" t="s">
        <v>681</v>
      </c>
      <c r="F200" s="14" t="s">
        <v>691</v>
      </c>
      <c r="G200" s="15" t="s">
        <v>28</v>
      </c>
      <c r="H200" s="15" t="s">
        <v>691</v>
      </c>
      <c r="I200" s="16" t="s">
        <v>692</v>
      </c>
      <c r="J200" s="17">
        <v>7480</v>
      </c>
      <c r="K200" s="17">
        <v>1296</v>
      </c>
      <c r="L200" s="17">
        <v>6184</v>
      </c>
      <c r="M200" s="17">
        <f>Table37[[#This Row],[Apportionment Amount Paid from  PCA 25660]]+Table37[[#This Row],[Apportionment Amount Paid from  PCA 25691]]</f>
        <v>7480</v>
      </c>
    </row>
    <row r="201" spans="1:13" x14ac:dyDescent="0.2">
      <c r="A201" s="12" t="s">
        <v>678</v>
      </c>
      <c r="B201" s="13" t="s">
        <v>679</v>
      </c>
      <c r="C201" s="13">
        <v>4</v>
      </c>
      <c r="D201" s="12" t="s">
        <v>693</v>
      </c>
      <c r="E201" s="14" t="s">
        <v>681</v>
      </c>
      <c r="F201" s="14" t="s">
        <v>694</v>
      </c>
      <c r="G201" s="15" t="s">
        <v>28</v>
      </c>
      <c r="H201" s="15" t="s">
        <v>694</v>
      </c>
      <c r="I201" s="16" t="s">
        <v>695</v>
      </c>
      <c r="J201" s="17">
        <v>33704</v>
      </c>
      <c r="K201" s="17">
        <v>5838</v>
      </c>
      <c r="L201" s="17">
        <v>27866</v>
      </c>
      <c r="M201" s="17">
        <f>Table37[[#This Row],[Apportionment Amount Paid from  PCA 25660]]+Table37[[#This Row],[Apportionment Amount Paid from  PCA 25691]]</f>
        <v>33704</v>
      </c>
    </row>
    <row r="202" spans="1:13" x14ac:dyDescent="0.2">
      <c r="A202" s="12" t="s">
        <v>678</v>
      </c>
      <c r="B202" s="13" t="s">
        <v>679</v>
      </c>
      <c r="C202" s="13">
        <v>4</v>
      </c>
      <c r="D202" s="12" t="s">
        <v>696</v>
      </c>
      <c r="E202" s="14" t="s">
        <v>681</v>
      </c>
      <c r="F202" s="14" t="s">
        <v>697</v>
      </c>
      <c r="G202" s="15" t="s">
        <v>28</v>
      </c>
      <c r="H202" s="15" t="s">
        <v>697</v>
      </c>
      <c r="I202" s="16" t="s">
        <v>698</v>
      </c>
      <c r="J202" s="17">
        <v>59652</v>
      </c>
      <c r="K202" s="17">
        <v>10333</v>
      </c>
      <c r="L202" s="17">
        <v>49319</v>
      </c>
      <c r="M202" s="17">
        <f>Table37[[#This Row],[Apportionment Amount Paid from  PCA 25660]]+Table37[[#This Row],[Apportionment Amount Paid from  PCA 25691]]</f>
        <v>59652</v>
      </c>
    </row>
    <row r="203" spans="1:13" x14ac:dyDescent="0.2">
      <c r="A203" s="12" t="s">
        <v>678</v>
      </c>
      <c r="B203" s="13" t="s">
        <v>679</v>
      </c>
      <c r="C203" s="13">
        <v>4</v>
      </c>
      <c r="D203" s="12" t="s">
        <v>699</v>
      </c>
      <c r="E203" s="14" t="s">
        <v>681</v>
      </c>
      <c r="F203" s="14" t="s">
        <v>700</v>
      </c>
      <c r="G203" s="15" t="s">
        <v>28</v>
      </c>
      <c r="H203" s="15" t="s">
        <v>700</v>
      </c>
      <c r="I203" s="16" t="s">
        <v>701</v>
      </c>
      <c r="J203" s="17">
        <v>266484</v>
      </c>
      <c r="K203" s="17">
        <v>46159</v>
      </c>
      <c r="L203" s="17">
        <v>220325</v>
      </c>
      <c r="M203" s="17">
        <f>Table37[[#This Row],[Apportionment Amount Paid from  PCA 25660]]+Table37[[#This Row],[Apportionment Amount Paid from  PCA 25691]]</f>
        <v>266484</v>
      </c>
    </row>
    <row r="204" spans="1:13" x14ac:dyDescent="0.2">
      <c r="A204" s="12" t="s">
        <v>678</v>
      </c>
      <c r="B204" s="13" t="s">
        <v>679</v>
      </c>
      <c r="C204" s="13">
        <v>4</v>
      </c>
      <c r="D204" s="12" t="s">
        <v>702</v>
      </c>
      <c r="E204" s="14" t="s">
        <v>681</v>
      </c>
      <c r="F204" s="14" t="s">
        <v>703</v>
      </c>
      <c r="G204" s="15" t="s">
        <v>28</v>
      </c>
      <c r="H204" s="15" t="s">
        <v>703</v>
      </c>
      <c r="I204" s="16" t="s">
        <v>704</v>
      </c>
      <c r="J204" s="17">
        <v>266751</v>
      </c>
      <c r="K204" s="17">
        <v>46206</v>
      </c>
      <c r="L204" s="17">
        <v>220545</v>
      </c>
      <c r="M204" s="17">
        <f>Table37[[#This Row],[Apportionment Amount Paid from  PCA 25660]]+Table37[[#This Row],[Apportionment Amount Paid from  PCA 25691]]</f>
        <v>266751</v>
      </c>
    </row>
    <row r="205" spans="1:13" x14ac:dyDescent="0.2">
      <c r="A205" s="12" t="s">
        <v>705</v>
      </c>
      <c r="B205" s="13" t="s">
        <v>706</v>
      </c>
      <c r="C205" s="13">
        <v>14</v>
      </c>
      <c r="D205" s="12" t="s">
        <v>707</v>
      </c>
      <c r="E205" s="14" t="s">
        <v>708</v>
      </c>
      <c r="F205" s="14" t="s">
        <v>709</v>
      </c>
      <c r="G205" s="15" t="s">
        <v>28</v>
      </c>
      <c r="H205" s="15" t="s">
        <v>709</v>
      </c>
      <c r="I205" s="16" t="s">
        <v>710</v>
      </c>
      <c r="J205" s="17">
        <v>271193</v>
      </c>
      <c r="K205" s="17">
        <v>46975</v>
      </c>
      <c r="L205" s="17">
        <v>224218</v>
      </c>
      <c r="M205" s="17">
        <f>Table37[[#This Row],[Apportionment Amount Paid from  PCA 25660]]+Table37[[#This Row],[Apportionment Amount Paid from  PCA 25691]]</f>
        <v>271193</v>
      </c>
    </row>
    <row r="206" spans="1:13" x14ac:dyDescent="0.2">
      <c r="A206" s="12" t="s">
        <v>705</v>
      </c>
      <c r="B206" s="13" t="s">
        <v>706</v>
      </c>
      <c r="C206" s="13">
        <v>14</v>
      </c>
      <c r="D206" s="12" t="s">
        <v>711</v>
      </c>
      <c r="E206" s="14" t="s">
        <v>708</v>
      </c>
      <c r="F206" s="14" t="s">
        <v>712</v>
      </c>
      <c r="G206" s="15" t="s">
        <v>28</v>
      </c>
      <c r="H206" s="15" t="s">
        <v>712</v>
      </c>
      <c r="I206" s="16" t="s">
        <v>713</v>
      </c>
      <c r="J206" s="17">
        <v>521879</v>
      </c>
      <c r="K206" s="17">
        <v>90398</v>
      </c>
      <c r="L206" s="17">
        <v>431481</v>
      </c>
      <c r="M206" s="17">
        <f>Table37[[#This Row],[Apportionment Amount Paid from  PCA 25660]]+Table37[[#This Row],[Apportionment Amount Paid from  PCA 25691]]</f>
        <v>521879</v>
      </c>
    </row>
    <row r="207" spans="1:13" x14ac:dyDescent="0.2">
      <c r="A207" s="12" t="s">
        <v>705</v>
      </c>
      <c r="B207" s="13" t="s">
        <v>706</v>
      </c>
      <c r="C207" s="13">
        <v>14</v>
      </c>
      <c r="D207" s="12" t="s">
        <v>714</v>
      </c>
      <c r="E207" s="14" t="s">
        <v>708</v>
      </c>
      <c r="F207" s="14" t="s">
        <v>715</v>
      </c>
      <c r="G207" s="15" t="s">
        <v>28</v>
      </c>
      <c r="H207" s="15" t="s">
        <v>715</v>
      </c>
      <c r="I207" s="16" t="s">
        <v>716</v>
      </c>
      <c r="J207" s="17">
        <v>1000</v>
      </c>
      <c r="K207" s="17">
        <v>173</v>
      </c>
      <c r="L207" s="17">
        <v>827</v>
      </c>
      <c r="M207" s="17">
        <f>Table37[[#This Row],[Apportionment Amount Paid from  PCA 25660]]+Table37[[#This Row],[Apportionment Amount Paid from  PCA 25691]]</f>
        <v>1000</v>
      </c>
    </row>
    <row r="208" spans="1:13" x14ac:dyDescent="0.2">
      <c r="A208" s="12" t="s">
        <v>705</v>
      </c>
      <c r="B208" s="13" t="s">
        <v>706</v>
      </c>
      <c r="C208" s="13">
        <v>14</v>
      </c>
      <c r="D208" s="12" t="s">
        <v>717</v>
      </c>
      <c r="E208" s="14" t="s">
        <v>708</v>
      </c>
      <c r="F208" s="14" t="s">
        <v>718</v>
      </c>
      <c r="G208" s="15" t="s">
        <v>28</v>
      </c>
      <c r="H208" s="15" t="s">
        <v>718</v>
      </c>
      <c r="I208" s="16" t="s">
        <v>719</v>
      </c>
      <c r="J208" s="17">
        <v>244231</v>
      </c>
      <c r="K208" s="17">
        <v>42305</v>
      </c>
      <c r="L208" s="17">
        <v>201926</v>
      </c>
      <c r="M208" s="17">
        <f>Table37[[#This Row],[Apportionment Amount Paid from  PCA 25660]]+Table37[[#This Row],[Apportionment Amount Paid from  PCA 25691]]</f>
        <v>244231</v>
      </c>
    </row>
    <row r="209" spans="1:13" x14ac:dyDescent="0.2">
      <c r="A209" s="12" t="s">
        <v>705</v>
      </c>
      <c r="B209" s="13" t="s">
        <v>706</v>
      </c>
      <c r="C209" s="13">
        <v>14</v>
      </c>
      <c r="D209" s="12" t="s">
        <v>720</v>
      </c>
      <c r="E209" s="14" t="s">
        <v>708</v>
      </c>
      <c r="F209" s="14" t="s">
        <v>721</v>
      </c>
      <c r="G209" s="15" t="s">
        <v>28</v>
      </c>
      <c r="H209" s="15" t="s">
        <v>721</v>
      </c>
      <c r="I209" s="16" t="s">
        <v>722</v>
      </c>
      <c r="J209" s="17">
        <v>220725</v>
      </c>
      <c r="K209" s="17">
        <v>38233</v>
      </c>
      <c r="L209" s="17">
        <v>182492</v>
      </c>
      <c r="M209" s="17">
        <f>Table37[[#This Row],[Apportionment Amount Paid from  PCA 25660]]+Table37[[#This Row],[Apportionment Amount Paid from  PCA 25691]]</f>
        <v>220725</v>
      </c>
    </row>
    <row r="210" spans="1:13" x14ac:dyDescent="0.2">
      <c r="A210" s="12" t="s">
        <v>705</v>
      </c>
      <c r="B210" s="13" t="s">
        <v>706</v>
      </c>
      <c r="C210" s="13">
        <v>14</v>
      </c>
      <c r="D210" s="12" t="s">
        <v>723</v>
      </c>
      <c r="E210" s="14" t="s">
        <v>708</v>
      </c>
      <c r="F210" s="14" t="s">
        <v>724</v>
      </c>
      <c r="G210" s="15" t="s">
        <v>28</v>
      </c>
      <c r="H210" s="15" t="s">
        <v>724</v>
      </c>
      <c r="I210" s="16" t="s">
        <v>725</v>
      </c>
      <c r="J210" s="17">
        <v>283272</v>
      </c>
      <c r="K210" s="17">
        <v>49067</v>
      </c>
      <c r="L210" s="17">
        <v>234205</v>
      </c>
      <c r="M210" s="17">
        <f>Table37[[#This Row],[Apportionment Amount Paid from  PCA 25660]]+Table37[[#This Row],[Apportionment Amount Paid from  PCA 25691]]</f>
        <v>283272</v>
      </c>
    </row>
    <row r="211" spans="1:13" x14ac:dyDescent="0.2">
      <c r="A211" s="12" t="s">
        <v>705</v>
      </c>
      <c r="B211" s="13" t="s">
        <v>706</v>
      </c>
      <c r="C211" s="13">
        <v>14</v>
      </c>
      <c r="D211" s="12" t="s">
        <v>726</v>
      </c>
      <c r="E211" s="14" t="s">
        <v>708</v>
      </c>
      <c r="F211" s="14" t="s">
        <v>727</v>
      </c>
      <c r="G211" s="15" t="s">
        <v>28</v>
      </c>
      <c r="H211" s="15" t="s">
        <v>727</v>
      </c>
      <c r="I211" s="16" t="s">
        <v>728</v>
      </c>
      <c r="J211" s="17">
        <v>391452</v>
      </c>
      <c r="K211" s="17">
        <v>67806</v>
      </c>
      <c r="L211" s="17">
        <v>323646</v>
      </c>
      <c r="M211" s="17">
        <f>Table37[[#This Row],[Apportionment Amount Paid from  PCA 25660]]+Table37[[#This Row],[Apportionment Amount Paid from  PCA 25691]]</f>
        <v>391452</v>
      </c>
    </row>
    <row r="212" spans="1:13" x14ac:dyDescent="0.2">
      <c r="A212" s="12" t="s">
        <v>705</v>
      </c>
      <c r="B212" s="13" t="s">
        <v>706</v>
      </c>
      <c r="C212" s="13">
        <v>14</v>
      </c>
      <c r="D212" s="12" t="s">
        <v>729</v>
      </c>
      <c r="E212" s="14" t="s">
        <v>708</v>
      </c>
      <c r="F212" s="14" t="s">
        <v>730</v>
      </c>
      <c r="G212" s="15" t="s">
        <v>28</v>
      </c>
      <c r="H212" s="15" t="s">
        <v>730</v>
      </c>
      <c r="I212" s="16" t="s">
        <v>731</v>
      </c>
      <c r="J212" s="17">
        <v>392726</v>
      </c>
      <c r="K212" s="17">
        <v>68027</v>
      </c>
      <c r="L212" s="17">
        <v>324699</v>
      </c>
      <c r="M212" s="17">
        <f>Table37[[#This Row],[Apportionment Amount Paid from  PCA 25660]]+Table37[[#This Row],[Apportionment Amount Paid from  PCA 25691]]</f>
        <v>392726</v>
      </c>
    </row>
    <row r="213" spans="1:13" x14ac:dyDescent="0.2">
      <c r="A213" s="12" t="s">
        <v>732</v>
      </c>
      <c r="B213" s="13" t="s">
        <v>733</v>
      </c>
      <c r="C213" s="13">
        <v>52</v>
      </c>
      <c r="D213" s="12" t="s">
        <v>734</v>
      </c>
      <c r="E213" s="14" t="s">
        <v>735</v>
      </c>
      <c r="F213" s="14" t="s">
        <v>736</v>
      </c>
      <c r="G213" s="15" t="s">
        <v>28</v>
      </c>
      <c r="H213" s="15" t="s">
        <v>736</v>
      </c>
      <c r="I213" s="16" t="s">
        <v>737</v>
      </c>
      <c r="J213" s="17">
        <v>24925</v>
      </c>
      <c r="K213" s="17">
        <v>4317</v>
      </c>
      <c r="L213" s="17">
        <v>20608</v>
      </c>
      <c r="M213" s="17">
        <f>Table37[[#This Row],[Apportionment Amount Paid from  PCA 25660]]+Table37[[#This Row],[Apportionment Amount Paid from  PCA 25691]]</f>
        <v>24925</v>
      </c>
    </row>
    <row r="214" spans="1:13" x14ac:dyDescent="0.2">
      <c r="A214" s="12" t="s">
        <v>732</v>
      </c>
      <c r="B214" s="13" t="s">
        <v>733</v>
      </c>
      <c r="C214" s="13">
        <v>52</v>
      </c>
      <c r="D214" s="12" t="s">
        <v>738</v>
      </c>
      <c r="E214" s="14" t="s">
        <v>735</v>
      </c>
      <c r="F214" s="14" t="s">
        <v>739</v>
      </c>
      <c r="G214" s="15" t="s">
        <v>28</v>
      </c>
      <c r="H214" s="15" t="s">
        <v>739</v>
      </c>
      <c r="I214" s="16" t="s">
        <v>740</v>
      </c>
      <c r="J214" s="17">
        <v>389458</v>
      </c>
      <c r="K214" s="17">
        <v>67461</v>
      </c>
      <c r="L214" s="17">
        <v>321997</v>
      </c>
      <c r="M214" s="17">
        <f>Table37[[#This Row],[Apportionment Amount Paid from  PCA 25660]]+Table37[[#This Row],[Apportionment Amount Paid from  PCA 25691]]</f>
        <v>389458</v>
      </c>
    </row>
    <row r="215" spans="1:13" x14ac:dyDescent="0.2">
      <c r="A215" s="12" t="s">
        <v>732</v>
      </c>
      <c r="B215" s="13" t="s">
        <v>733</v>
      </c>
      <c r="C215" s="13">
        <v>52</v>
      </c>
      <c r="D215" s="12" t="s">
        <v>741</v>
      </c>
      <c r="E215" s="14" t="s">
        <v>735</v>
      </c>
      <c r="F215" s="14" t="s">
        <v>742</v>
      </c>
      <c r="G215" s="15" t="s">
        <v>28</v>
      </c>
      <c r="H215" s="15" t="s">
        <v>742</v>
      </c>
      <c r="I215" s="16" t="s">
        <v>743</v>
      </c>
      <c r="J215" s="17">
        <v>676059</v>
      </c>
      <c r="K215" s="17">
        <v>117105</v>
      </c>
      <c r="L215" s="17">
        <v>558954</v>
      </c>
      <c r="M215" s="17">
        <f>Table37[[#This Row],[Apportionment Amount Paid from  PCA 25660]]+Table37[[#This Row],[Apportionment Amount Paid from  PCA 25691]]</f>
        <v>676059</v>
      </c>
    </row>
    <row r="216" spans="1:13" x14ac:dyDescent="0.2">
      <c r="A216" s="12" t="s">
        <v>732</v>
      </c>
      <c r="B216" s="13" t="s">
        <v>733</v>
      </c>
      <c r="C216" s="13">
        <v>52</v>
      </c>
      <c r="D216" s="12" t="s">
        <v>744</v>
      </c>
      <c r="E216" s="14" t="s">
        <v>735</v>
      </c>
      <c r="F216" s="14" t="s">
        <v>745</v>
      </c>
      <c r="G216" s="15" t="s">
        <v>28</v>
      </c>
      <c r="H216" s="15" t="s">
        <v>745</v>
      </c>
      <c r="I216" s="16" t="s">
        <v>746</v>
      </c>
      <c r="J216" s="17">
        <v>235639</v>
      </c>
      <c r="K216" s="17">
        <v>40817</v>
      </c>
      <c r="L216" s="17">
        <v>194822</v>
      </c>
      <c r="M216" s="17">
        <f>Table37[[#This Row],[Apportionment Amount Paid from  PCA 25660]]+Table37[[#This Row],[Apportionment Amount Paid from  PCA 25691]]</f>
        <v>235639</v>
      </c>
    </row>
    <row r="217" spans="1:13" x14ac:dyDescent="0.2">
      <c r="A217" s="12" t="s">
        <v>732</v>
      </c>
      <c r="B217" s="13" t="s">
        <v>733</v>
      </c>
      <c r="C217" s="13">
        <v>52</v>
      </c>
      <c r="D217" s="12" t="s">
        <v>747</v>
      </c>
      <c r="E217" s="14" t="s">
        <v>735</v>
      </c>
      <c r="F217" s="14" t="s">
        <v>748</v>
      </c>
      <c r="G217" s="15" t="s">
        <v>28</v>
      </c>
      <c r="H217" s="15" t="s">
        <v>748</v>
      </c>
      <c r="I217" s="16" t="s">
        <v>749</v>
      </c>
      <c r="J217" s="17">
        <v>72908</v>
      </c>
      <c r="K217" s="17">
        <v>12629</v>
      </c>
      <c r="L217" s="17">
        <v>60279</v>
      </c>
      <c r="M217" s="17">
        <f>Table37[[#This Row],[Apportionment Amount Paid from  PCA 25660]]+Table37[[#This Row],[Apportionment Amount Paid from  PCA 25691]]</f>
        <v>72908</v>
      </c>
    </row>
    <row r="218" spans="1:13" x14ac:dyDescent="0.2">
      <c r="A218" s="12" t="s">
        <v>732</v>
      </c>
      <c r="B218" s="13" t="s">
        <v>733</v>
      </c>
      <c r="C218" s="13">
        <v>52</v>
      </c>
      <c r="D218" s="12" t="s">
        <v>750</v>
      </c>
      <c r="E218" s="14" t="s">
        <v>735</v>
      </c>
      <c r="F218" s="14" t="s">
        <v>751</v>
      </c>
      <c r="G218" s="15" t="s">
        <v>28</v>
      </c>
      <c r="H218" s="15" t="s">
        <v>751</v>
      </c>
      <c r="I218" s="16" t="s">
        <v>752</v>
      </c>
      <c r="J218" s="17">
        <v>28911</v>
      </c>
      <c r="K218" s="17">
        <v>5008</v>
      </c>
      <c r="L218" s="17">
        <v>23903</v>
      </c>
      <c r="M218" s="17">
        <f>Table37[[#This Row],[Apportionment Amount Paid from  PCA 25660]]+Table37[[#This Row],[Apportionment Amount Paid from  PCA 25691]]</f>
        <v>28911</v>
      </c>
    </row>
    <row r="219" spans="1:13" x14ac:dyDescent="0.2">
      <c r="A219" s="12" t="s">
        <v>732</v>
      </c>
      <c r="B219" s="13" t="s">
        <v>733</v>
      </c>
      <c r="C219" s="13">
        <v>52</v>
      </c>
      <c r="D219" s="12" t="s">
        <v>753</v>
      </c>
      <c r="E219" s="14" t="s">
        <v>735</v>
      </c>
      <c r="F219" s="14" t="s">
        <v>754</v>
      </c>
      <c r="G219" s="15" t="s">
        <v>28</v>
      </c>
      <c r="H219" s="15" t="s">
        <v>754</v>
      </c>
      <c r="I219" s="16" t="s">
        <v>755</v>
      </c>
      <c r="J219" s="17">
        <v>129850</v>
      </c>
      <c r="K219" s="17">
        <v>22492</v>
      </c>
      <c r="L219" s="17">
        <v>107358</v>
      </c>
      <c r="M219" s="17">
        <f>Table37[[#This Row],[Apportionment Amount Paid from  PCA 25660]]+Table37[[#This Row],[Apportionment Amount Paid from  PCA 25691]]</f>
        <v>129850</v>
      </c>
    </row>
    <row r="220" spans="1:13" x14ac:dyDescent="0.2">
      <c r="A220" s="12" t="s">
        <v>732</v>
      </c>
      <c r="B220" s="13" t="s">
        <v>733</v>
      </c>
      <c r="C220" s="13">
        <v>52</v>
      </c>
      <c r="D220" s="12" t="s">
        <v>756</v>
      </c>
      <c r="E220" s="14" t="s">
        <v>735</v>
      </c>
      <c r="F220" s="14" t="s">
        <v>757</v>
      </c>
      <c r="G220" s="15" t="s">
        <v>28</v>
      </c>
      <c r="H220" s="15" t="s">
        <v>757</v>
      </c>
      <c r="I220" s="16" t="s">
        <v>758</v>
      </c>
      <c r="J220" s="17">
        <v>151702</v>
      </c>
      <c r="K220" s="17">
        <v>26277</v>
      </c>
      <c r="L220" s="17">
        <v>125425</v>
      </c>
      <c r="M220" s="17">
        <f>Table37[[#This Row],[Apportionment Amount Paid from  PCA 25660]]+Table37[[#This Row],[Apportionment Amount Paid from  PCA 25691]]</f>
        <v>151702</v>
      </c>
    </row>
    <row r="221" spans="1:13" x14ac:dyDescent="0.2">
      <c r="A221" s="12" t="s">
        <v>732</v>
      </c>
      <c r="B221" s="13" t="s">
        <v>733</v>
      </c>
      <c r="C221" s="13">
        <v>52</v>
      </c>
      <c r="D221" s="12" t="s">
        <v>759</v>
      </c>
      <c r="E221" s="14" t="s">
        <v>735</v>
      </c>
      <c r="F221" s="14" t="s">
        <v>760</v>
      </c>
      <c r="G221" s="15" t="s">
        <v>28</v>
      </c>
      <c r="H221" s="15" t="s">
        <v>760</v>
      </c>
      <c r="I221" s="16" t="s">
        <v>761</v>
      </c>
      <c r="J221" s="17">
        <v>323909</v>
      </c>
      <c r="K221" s="17">
        <v>56106</v>
      </c>
      <c r="L221" s="17">
        <v>267803</v>
      </c>
      <c r="M221" s="17">
        <f>Table37[[#This Row],[Apportionment Amount Paid from  PCA 25660]]+Table37[[#This Row],[Apportionment Amount Paid from  PCA 25691]]</f>
        <v>323909</v>
      </c>
    </row>
    <row r="222" spans="1:13" x14ac:dyDescent="0.2">
      <c r="A222" s="12" t="s">
        <v>762</v>
      </c>
      <c r="B222" s="13" t="s">
        <v>763</v>
      </c>
      <c r="C222" s="13">
        <v>4</v>
      </c>
      <c r="D222" s="12" t="s">
        <v>764</v>
      </c>
      <c r="E222" s="14" t="s">
        <v>765</v>
      </c>
      <c r="F222" s="14" t="s">
        <v>766</v>
      </c>
      <c r="G222" s="15" t="s">
        <v>28</v>
      </c>
      <c r="H222" s="15" t="s">
        <v>766</v>
      </c>
      <c r="I222" s="16" t="s">
        <v>767</v>
      </c>
      <c r="J222" s="17">
        <v>79319</v>
      </c>
      <c r="K222" s="17">
        <v>13739</v>
      </c>
      <c r="L222" s="17">
        <v>65580</v>
      </c>
      <c r="M222" s="17">
        <f>Table37[[#This Row],[Apportionment Amount Paid from  PCA 25660]]+Table37[[#This Row],[Apportionment Amount Paid from  PCA 25691]]</f>
        <v>79319</v>
      </c>
    </row>
    <row r="223" spans="1:13" x14ac:dyDescent="0.2">
      <c r="A223" s="12" t="s">
        <v>762</v>
      </c>
      <c r="B223" s="13" t="s">
        <v>763</v>
      </c>
      <c r="C223" s="13">
        <v>4</v>
      </c>
      <c r="D223" s="12" t="s">
        <v>768</v>
      </c>
      <c r="E223" s="14" t="s">
        <v>765</v>
      </c>
      <c r="F223" s="14" t="s">
        <v>769</v>
      </c>
      <c r="G223" s="15" t="s">
        <v>28</v>
      </c>
      <c r="H223" s="15" t="s">
        <v>769</v>
      </c>
      <c r="I223" s="16" t="s">
        <v>770</v>
      </c>
      <c r="J223" s="17">
        <v>267048</v>
      </c>
      <c r="K223" s="17">
        <v>46257</v>
      </c>
      <c r="L223" s="17">
        <v>220791</v>
      </c>
      <c r="M223" s="17">
        <f>Table37[[#This Row],[Apportionment Amount Paid from  PCA 25660]]+Table37[[#This Row],[Apportionment Amount Paid from  PCA 25691]]</f>
        <v>267048</v>
      </c>
    </row>
    <row r="224" spans="1:13" x14ac:dyDescent="0.2">
      <c r="A224" s="12" t="s">
        <v>762</v>
      </c>
      <c r="B224" s="13" t="s">
        <v>763</v>
      </c>
      <c r="C224" s="13">
        <v>4</v>
      </c>
      <c r="D224" s="12" t="s">
        <v>771</v>
      </c>
      <c r="E224" s="14" t="s">
        <v>765</v>
      </c>
      <c r="F224" s="14" t="s">
        <v>772</v>
      </c>
      <c r="G224" s="15" t="s">
        <v>28</v>
      </c>
      <c r="H224" s="15" t="s">
        <v>772</v>
      </c>
      <c r="I224" s="16" t="s">
        <v>773</v>
      </c>
      <c r="J224" s="17">
        <v>36072</v>
      </c>
      <c r="K224" s="17">
        <v>6248</v>
      </c>
      <c r="L224" s="17">
        <v>29824</v>
      </c>
      <c r="M224" s="17">
        <f>Table37[[#This Row],[Apportionment Amount Paid from  PCA 25660]]+Table37[[#This Row],[Apportionment Amount Paid from  PCA 25691]]</f>
        <v>36072</v>
      </c>
    </row>
    <row r="225" spans="1:13" x14ac:dyDescent="0.2">
      <c r="A225" s="12" t="s">
        <v>762</v>
      </c>
      <c r="B225" s="13" t="s">
        <v>763</v>
      </c>
      <c r="C225" s="13">
        <v>4</v>
      </c>
      <c r="D225" s="12" t="s">
        <v>774</v>
      </c>
      <c r="E225" s="14" t="s">
        <v>765</v>
      </c>
      <c r="F225" s="14" t="s">
        <v>775</v>
      </c>
      <c r="G225" s="15" t="s">
        <v>28</v>
      </c>
      <c r="H225" s="15" t="s">
        <v>775</v>
      </c>
      <c r="I225" s="16" t="s">
        <v>776</v>
      </c>
      <c r="J225" s="17">
        <v>105815</v>
      </c>
      <c r="K225" s="17">
        <v>18329</v>
      </c>
      <c r="L225" s="17">
        <v>87486</v>
      </c>
      <c r="M225" s="17">
        <f>Table37[[#This Row],[Apportionment Amount Paid from  PCA 25660]]+Table37[[#This Row],[Apportionment Amount Paid from  PCA 25691]]</f>
        <v>105815</v>
      </c>
    </row>
    <row r="226" spans="1:13" x14ac:dyDescent="0.2">
      <c r="A226" s="12" t="s">
        <v>762</v>
      </c>
      <c r="B226" s="13" t="s">
        <v>763</v>
      </c>
      <c r="C226" s="13">
        <v>4</v>
      </c>
      <c r="D226" s="12" t="s">
        <v>777</v>
      </c>
      <c r="E226" s="14" t="s">
        <v>765</v>
      </c>
      <c r="F226" s="14" t="s">
        <v>778</v>
      </c>
      <c r="G226" s="15" t="s">
        <v>28</v>
      </c>
      <c r="H226" s="15" t="s">
        <v>778</v>
      </c>
      <c r="I226" s="16" t="s">
        <v>779</v>
      </c>
      <c r="J226" s="17">
        <v>270599</v>
      </c>
      <c r="K226" s="17">
        <v>46872</v>
      </c>
      <c r="L226" s="17">
        <v>223727</v>
      </c>
      <c r="M226" s="17">
        <f>Table37[[#This Row],[Apportionment Amount Paid from  PCA 25660]]+Table37[[#This Row],[Apportionment Amount Paid from  PCA 25691]]</f>
        <v>270599</v>
      </c>
    </row>
    <row r="227" spans="1:13" x14ac:dyDescent="0.2">
      <c r="A227" s="12" t="s">
        <v>762</v>
      </c>
      <c r="B227" s="13" t="s">
        <v>763</v>
      </c>
      <c r="C227" s="13">
        <v>4</v>
      </c>
      <c r="D227" s="12" t="s">
        <v>780</v>
      </c>
      <c r="E227" s="14" t="s">
        <v>765</v>
      </c>
      <c r="F227" s="14" t="s">
        <v>781</v>
      </c>
      <c r="G227" s="15" t="s">
        <v>28</v>
      </c>
      <c r="H227" s="15" t="s">
        <v>781</v>
      </c>
      <c r="I227" s="16" t="s">
        <v>782</v>
      </c>
      <c r="J227" s="17">
        <v>25904</v>
      </c>
      <c r="K227" s="17">
        <v>4487</v>
      </c>
      <c r="L227" s="17">
        <v>21417</v>
      </c>
      <c r="M227" s="17">
        <f>Table37[[#This Row],[Apportionment Amount Paid from  PCA 25660]]+Table37[[#This Row],[Apportionment Amount Paid from  PCA 25691]]</f>
        <v>25904</v>
      </c>
    </row>
    <row r="228" spans="1:13" x14ac:dyDescent="0.2">
      <c r="A228" s="12" t="s">
        <v>762</v>
      </c>
      <c r="B228" s="13" t="s">
        <v>763</v>
      </c>
      <c r="C228" s="13">
        <v>4</v>
      </c>
      <c r="D228" s="12" t="s">
        <v>783</v>
      </c>
      <c r="E228" s="14" t="s">
        <v>765</v>
      </c>
      <c r="F228" s="14" t="s">
        <v>784</v>
      </c>
      <c r="G228" s="15" t="s">
        <v>28</v>
      </c>
      <c r="H228" s="15" t="s">
        <v>784</v>
      </c>
      <c r="I228" s="16" t="s">
        <v>785</v>
      </c>
      <c r="J228" s="17">
        <v>417792</v>
      </c>
      <c r="K228" s="17">
        <v>72369</v>
      </c>
      <c r="L228" s="17">
        <v>345423</v>
      </c>
      <c r="M228" s="17">
        <f>Table37[[#This Row],[Apportionment Amount Paid from  PCA 25660]]+Table37[[#This Row],[Apportionment Amount Paid from  PCA 25691]]</f>
        <v>417792</v>
      </c>
    </row>
    <row r="229" spans="1:13" x14ac:dyDescent="0.2">
      <c r="A229" s="12" t="s">
        <v>762</v>
      </c>
      <c r="B229" s="13" t="s">
        <v>763</v>
      </c>
      <c r="C229" s="13">
        <v>4</v>
      </c>
      <c r="D229" s="12" t="s">
        <v>786</v>
      </c>
      <c r="E229" s="14" t="s">
        <v>765</v>
      </c>
      <c r="F229" s="14" t="s">
        <v>787</v>
      </c>
      <c r="G229" s="15" t="s">
        <v>28</v>
      </c>
      <c r="H229" s="15" t="s">
        <v>787</v>
      </c>
      <c r="I229" s="16" t="s">
        <v>788</v>
      </c>
      <c r="J229" s="17">
        <v>626176</v>
      </c>
      <c r="K229" s="17">
        <v>108464</v>
      </c>
      <c r="L229" s="17">
        <v>517712</v>
      </c>
      <c r="M229" s="17">
        <f>Table37[[#This Row],[Apportionment Amount Paid from  PCA 25660]]+Table37[[#This Row],[Apportionment Amount Paid from  PCA 25691]]</f>
        <v>626176</v>
      </c>
    </row>
    <row r="230" spans="1:13" x14ac:dyDescent="0.2">
      <c r="A230" s="12" t="s">
        <v>789</v>
      </c>
      <c r="B230" s="13" t="s">
        <v>790</v>
      </c>
      <c r="C230" s="13">
        <v>2</v>
      </c>
      <c r="D230" s="12" t="s">
        <v>791</v>
      </c>
      <c r="E230" s="14" t="s">
        <v>792</v>
      </c>
      <c r="F230" s="14" t="s">
        <v>793</v>
      </c>
      <c r="G230" s="15" t="s">
        <v>28</v>
      </c>
      <c r="H230" s="15" t="s">
        <v>793</v>
      </c>
      <c r="I230" s="16" t="s">
        <v>794</v>
      </c>
      <c r="J230" s="17">
        <v>74520</v>
      </c>
      <c r="K230" s="17">
        <v>12908</v>
      </c>
      <c r="L230" s="17">
        <v>61612</v>
      </c>
      <c r="M230" s="17">
        <f>Table37[[#This Row],[Apportionment Amount Paid from  PCA 25660]]+Table37[[#This Row],[Apportionment Amount Paid from  PCA 25691]]</f>
        <v>74520</v>
      </c>
    </row>
    <row r="231" spans="1:13" x14ac:dyDescent="0.2">
      <c r="A231" s="12" t="s">
        <v>789</v>
      </c>
      <c r="B231" s="13" t="s">
        <v>790</v>
      </c>
      <c r="C231" s="13">
        <v>2</v>
      </c>
      <c r="D231" s="12" t="s">
        <v>795</v>
      </c>
      <c r="E231" s="14" t="s">
        <v>792</v>
      </c>
      <c r="F231" s="14" t="s">
        <v>796</v>
      </c>
      <c r="G231" s="15" t="s">
        <v>28</v>
      </c>
      <c r="H231" s="15" t="s">
        <v>796</v>
      </c>
      <c r="I231" s="16" t="s">
        <v>797</v>
      </c>
      <c r="J231" s="17">
        <v>40530</v>
      </c>
      <c r="K231" s="17">
        <v>7020</v>
      </c>
      <c r="L231" s="17">
        <v>33510</v>
      </c>
      <c r="M231" s="17">
        <f>Table37[[#This Row],[Apportionment Amount Paid from  PCA 25660]]+Table37[[#This Row],[Apportionment Amount Paid from  PCA 25691]]</f>
        <v>40530</v>
      </c>
    </row>
    <row r="232" spans="1:13" x14ac:dyDescent="0.2">
      <c r="A232" s="12" t="s">
        <v>789</v>
      </c>
      <c r="B232" s="13" t="s">
        <v>790</v>
      </c>
      <c r="C232" s="13">
        <v>2</v>
      </c>
      <c r="D232" s="12" t="s">
        <v>798</v>
      </c>
      <c r="E232" s="14" t="s">
        <v>792</v>
      </c>
      <c r="F232" s="14" t="s">
        <v>799</v>
      </c>
      <c r="G232" s="15" t="s">
        <v>28</v>
      </c>
      <c r="H232" s="15" t="s">
        <v>799</v>
      </c>
      <c r="I232" s="16" t="s">
        <v>800</v>
      </c>
      <c r="J232" s="17">
        <v>561248</v>
      </c>
      <c r="K232" s="17">
        <v>97218</v>
      </c>
      <c r="L232" s="17">
        <v>464030</v>
      </c>
      <c r="M232" s="17">
        <f>Table37[[#This Row],[Apportionment Amount Paid from  PCA 25660]]+Table37[[#This Row],[Apportionment Amount Paid from  PCA 25691]]</f>
        <v>561248</v>
      </c>
    </row>
    <row r="233" spans="1:13" x14ac:dyDescent="0.2">
      <c r="A233" s="12" t="s">
        <v>789</v>
      </c>
      <c r="B233" s="13" t="s">
        <v>790</v>
      </c>
      <c r="C233" s="13">
        <v>2</v>
      </c>
      <c r="D233" s="12" t="s">
        <v>801</v>
      </c>
      <c r="E233" s="14" t="s">
        <v>792</v>
      </c>
      <c r="F233" s="14" t="s">
        <v>802</v>
      </c>
      <c r="G233" s="15" t="s">
        <v>28</v>
      </c>
      <c r="H233" s="15" t="s">
        <v>802</v>
      </c>
      <c r="I233" s="16" t="s">
        <v>803</v>
      </c>
      <c r="J233" s="17">
        <v>99966</v>
      </c>
      <c r="K233" s="17">
        <v>17316</v>
      </c>
      <c r="L233" s="17">
        <v>82650</v>
      </c>
      <c r="M233" s="17">
        <f>Table37[[#This Row],[Apportionment Amount Paid from  PCA 25660]]+Table37[[#This Row],[Apportionment Amount Paid from  PCA 25691]]</f>
        <v>99966</v>
      </c>
    </row>
    <row r="234" spans="1:13" x14ac:dyDescent="0.2">
      <c r="A234" s="12" t="s">
        <v>789</v>
      </c>
      <c r="B234" s="13" t="s">
        <v>790</v>
      </c>
      <c r="C234" s="13">
        <v>2</v>
      </c>
      <c r="D234" s="12" t="s">
        <v>804</v>
      </c>
      <c r="E234" s="14" t="s">
        <v>792</v>
      </c>
      <c r="F234" s="14" t="s">
        <v>805</v>
      </c>
      <c r="G234" s="15" t="s">
        <v>28</v>
      </c>
      <c r="H234" s="15" t="s">
        <v>805</v>
      </c>
      <c r="I234" s="16" t="s">
        <v>806</v>
      </c>
      <c r="J234" s="17">
        <v>301863</v>
      </c>
      <c r="K234" s="17">
        <v>52288</v>
      </c>
      <c r="L234" s="17">
        <v>249575</v>
      </c>
      <c r="M234" s="17">
        <f>Table37[[#This Row],[Apportionment Amount Paid from  PCA 25660]]+Table37[[#This Row],[Apportionment Amount Paid from  PCA 25691]]</f>
        <v>301863</v>
      </c>
    </row>
    <row r="235" spans="1:13" x14ac:dyDescent="0.2">
      <c r="A235" s="12" t="s">
        <v>789</v>
      </c>
      <c r="B235" s="13" t="s">
        <v>790</v>
      </c>
      <c r="C235" s="13">
        <v>2</v>
      </c>
      <c r="D235" s="12" t="s">
        <v>807</v>
      </c>
      <c r="E235" s="14" t="s">
        <v>792</v>
      </c>
      <c r="F235" s="14" t="s">
        <v>808</v>
      </c>
      <c r="G235" s="15" t="s">
        <v>28</v>
      </c>
      <c r="H235" s="15" t="s">
        <v>808</v>
      </c>
      <c r="I235" s="16" t="s">
        <v>809</v>
      </c>
      <c r="J235" s="17">
        <v>77578</v>
      </c>
      <c r="K235" s="17">
        <v>13438</v>
      </c>
      <c r="L235" s="17">
        <v>64140</v>
      </c>
      <c r="M235" s="17">
        <f>Table37[[#This Row],[Apportionment Amount Paid from  PCA 25660]]+Table37[[#This Row],[Apportionment Amount Paid from  PCA 25691]]</f>
        <v>77578</v>
      </c>
    </row>
    <row r="236" spans="1:13" x14ac:dyDescent="0.2">
      <c r="A236" s="12" t="s">
        <v>789</v>
      </c>
      <c r="B236" s="13" t="s">
        <v>790</v>
      </c>
      <c r="C236" s="13">
        <v>2</v>
      </c>
      <c r="D236" s="12" t="s">
        <v>810</v>
      </c>
      <c r="E236" s="14" t="s">
        <v>792</v>
      </c>
      <c r="F236" s="14" t="s">
        <v>811</v>
      </c>
      <c r="G236" s="15" t="s">
        <v>28</v>
      </c>
      <c r="H236" s="15" t="s">
        <v>811</v>
      </c>
      <c r="I236" s="16" t="s">
        <v>812</v>
      </c>
      <c r="J236" s="17">
        <v>20300</v>
      </c>
      <c r="K236" s="17">
        <v>3516</v>
      </c>
      <c r="L236" s="17">
        <v>16784</v>
      </c>
      <c r="M236" s="17">
        <f>Table37[[#This Row],[Apportionment Amount Paid from  PCA 25660]]+Table37[[#This Row],[Apportionment Amount Paid from  PCA 25691]]</f>
        <v>20300</v>
      </c>
    </row>
    <row r="237" spans="1:13" x14ac:dyDescent="0.2">
      <c r="A237" s="12" t="s">
        <v>789</v>
      </c>
      <c r="B237" s="13" t="s">
        <v>790</v>
      </c>
      <c r="C237" s="13">
        <v>2</v>
      </c>
      <c r="D237" s="12" t="s">
        <v>813</v>
      </c>
      <c r="E237" s="14" t="s">
        <v>792</v>
      </c>
      <c r="F237" s="14" t="s">
        <v>814</v>
      </c>
      <c r="G237" s="15" t="s">
        <v>28</v>
      </c>
      <c r="H237" s="15" t="s">
        <v>814</v>
      </c>
      <c r="I237" s="16" t="s">
        <v>815</v>
      </c>
      <c r="J237" s="17">
        <v>243443</v>
      </c>
      <c r="K237" s="17">
        <v>42168</v>
      </c>
      <c r="L237" s="17">
        <v>201275</v>
      </c>
      <c r="M237" s="17">
        <f>Table37[[#This Row],[Apportionment Amount Paid from  PCA 25660]]+Table37[[#This Row],[Apportionment Amount Paid from  PCA 25691]]</f>
        <v>243443</v>
      </c>
    </row>
    <row r="238" spans="1:13" x14ac:dyDescent="0.2">
      <c r="A238" s="12" t="s">
        <v>789</v>
      </c>
      <c r="B238" s="13" t="s">
        <v>790</v>
      </c>
      <c r="C238" s="13">
        <v>2</v>
      </c>
      <c r="D238" s="12" t="s">
        <v>816</v>
      </c>
      <c r="E238" s="14" t="s">
        <v>792</v>
      </c>
      <c r="F238" s="14" t="s">
        <v>817</v>
      </c>
      <c r="G238" s="15" t="s">
        <v>28</v>
      </c>
      <c r="H238" s="15" t="s">
        <v>817</v>
      </c>
      <c r="I238" s="16" t="s">
        <v>818</v>
      </c>
      <c r="J238" s="17">
        <v>405298</v>
      </c>
      <c r="K238" s="17">
        <v>70204</v>
      </c>
      <c r="L238" s="17">
        <v>335094</v>
      </c>
      <c r="M238" s="17">
        <f>Table37[[#This Row],[Apportionment Amount Paid from  PCA 25660]]+Table37[[#This Row],[Apportionment Amount Paid from  PCA 25691]]</f>
        <v>405298</v>
      </c>
    </row>
    <row r="239" spans="1:13" x14ac:dyDescent="0.2">
      <c r="A239" s="12" t="s">
        <v>789</v>
      </c>
      <c r="B239" s="13" t="s">
        <v>790</v>
      </c>
      <c r="C239" s="13">
        <v>2</v>
      </c>
      <c r="D239" s="12" t="s">
        <v>819</v>
      </c>
      <c r="E239" s="14" t="s">
        <v>792</v>
      </c>
      <c r="F239" s="14" t="s">
        <v>820</v>
      </c>
      <c r="G239" s="15" t="s">
        <v>28</v>
      </c>
      <c r="H239" s="15" t="s">
        <v>820</v>
      </c>
      <c r="I239" s="16" t="s">
        <v>821</v>
      </c>
      <c r="J239" s="17">
        <v>113830</v>
      </c>
      <c r="K239" s="17">
        <v>19717</v>
      </c>
      <c r="L239" s="17">
        <v>94113</v>
      </c>
      <c r="M239" s="17">
        <f>Table37[[#This Row],[Apportionment Amount Paid from  PCA 25660]]+Table37[[#This Row],[Apportionment Amount Paid from  PCA 25691]]</f>
        <v>113830</v>
      </c>
    </row>
    <row r="240" spans="1:13" x14ac:dyDescent="0.2">
      <c r="A240" s="12" t="s">
        <v>789</v>
      </c>
      <c r="B240" s="13" t="s">
        <v>790</v>
      </c>
      <c r="C240" s="13">
        <v>2</v>
      </c>
      <c r="D240" s="12" t="s">
        <v>822</v>
      </c>
      <c r="E240" s="14" t="s">
        <v>792</v>
      </c>
      <c r="F240" s="14" t="s">
        <v>823</v>
      </c>
      <c r="G240" s="15" t="s">
        <v>28</v>
      </c>
      <c r="H240" s="15" t="s">
        <v>823</v>
      </c>
      <c r="I240" s="16" t="s">
        <v>824</v>
      </c>
      <c r="J240" s="17">
        <v>83220</v>
      </c>
      <c r="K240" s="17">
        <v>14415</v>
      </c>
      <c r="L240" s="17">
        <v>68805</v>
      </c>
      <c r="M240" s="17">
        <f>Table37[[#This Row],[Apportionment Amount Paid from  PCA 25660]]+Table37[[#This Row],[Apportionment Amount Paid from  PCA 25691]]</f>
        <v>83220</v>
      </c>
    </row>
    <row r="241" spans="1:13" x14ac:dyDescent="0.2">
      <c r="A241" s="12" t="s">
        <v>789</v>
      </c>
      <c r="B241" s="13" t="s">
        <v>790</v>
      </c>
      <c r="C241" s="13">
        <v>2</v>
      </c>
      <c r="D241" s="12" t="s">
        <v>825</v>
      </c>
      <c r="E241" s="14" t="s">
        <v>792</v>
      </c>
      <c r="F241" s="14" t="s">
        <v>826</v>
      </c>
      <c r="G241" s="15" t="s">
        <v>28</v>
      </c>
      <c r="H241" s="15" t="s">
        <v>826</v>
      </c>
      <c r="I241" s="16" t="s">
        <v>827</v>
      </c>
      <c r="J241" s="17">
        <v>5183457</v>
      </c>
      <c r="K241" s="17">
        <v>897861</v>
      </c>
      <c r="L241" s="17">
        <v>4285596</v>
      </c>
      <c r="M241" s="17">
        <f>Table37[[#This Row],[Apportionment Amount Paid from  PCA 25660]]+Table37[[#This Row],[Apportionment Amount Paid from  PCA 25691]]</f>
        <v>5183457</v>
      </c>
    </row>
    <row r="242" spans="1:13" x14ac:dyDescent="0.2">
      <c r="A242" s="12" t="s">
        <v>789</v>
      </c>
      <c r="B242" s="13" t="s">
        <v>790</v>
      </c>
      <c r="C242" s="13">
        <v>2</v>
      </c>
      <c r="D242" s="12" t="s">
        <v>828</v>
      </c>
      <c r="E242" s="14" t="s">
        <v>792</v>
      </c>
      <c r="F242" s="14" t="s">
        <v>829</v>
      </c>
      <c r="G242" s="15" t="s">
        <v>28</v>
      </c>
      <c r="H242" s="15" t="s">
        <v>829</v>
      </c>
      <c r="I242" s="16" t="s">
        <v>830</v>
      </c>
      <c r="J242" s="17">
        <v>200721</v>
      </c>
      <c r="K242" s="17">
        <v>34768</v>
      </c>
      <c r="L242" s="17">
        <v>165953</v>
      </c>
      <c r="M242" s="17">
        <f>Table37[[#This Row],[Apportionment Amount Paid from  PCA 25660]]+Table37[[#This Row],[Apportionment Amount Paid from  PCA 25691]]</f>
        <v>200721</v>
      </c>
    </row>
    <row r="243" spans="1:13" x14ac:dyDescent="0.2">
      <c r="A243" s="12" t="s">
        <v>789</v>
      </c>
      <c r="B243" s="13" t="s">
        <v>790</v>
      </c>
      <c r="C243" s="13">
        <v>2</v>
      </c>
      <c r="D243" s="12" t="s">
        <v>831</v>
      </c>
      <c r="E243" s="14" t="s">
        <v>792</v>
      </c>
      <c r="F243" s="14" t="s">
        <v>832</v>
      </c>
      <c r="G243" s="15" t="s">
        <v>28</v>
      </c>
      <c r="H243" s="15" t="s">
        <v>832</v>
      </c>
      <c r="I243" s="16" t="s">
        <v>833</v>
      </c>
      <c r="J243" s="17">
        <v>548204</v>
      </c>
      <c r="K243" s="17">
        <v>94958</v>
      </c>
      <c r="L243" s="17">
        <v>453246</v>
      </c>
      <c r="M243" s="17">
        <f>Table37[[#This Row],[Apportionment Amount Paid from  PCA 25660]]+Table37[[#This Row],[Apportionment Amount Paid from  PCA 25691]]</f>
        <v>548204</v>
      </c>
    </row>
    <row r="244" spans="1:13" x14ac:dyDescent="0.2">
      <c r="A244" s="12" t="s">
        <v>789</v>
      </c>
      <c r="B244" s="13" t="s">
        <v>790</v>
      </c>
      <c r="C244" s="13">
        <v>2</v>
      </c>
      <c r="D244" s="12" t="s">
        <v>834</v>
      </c>
      <c r="E244" s="14" t="s">
        <v>792</v>
      </c>
      <c r="F244" s="14" t="s">
        <v>835</v>
      </c>
      <c r="G244" s="15" t="s">
        <v>28</v>
      </c>
      <c r="H244" s="15" t="s">
        <v>835</v>
      </c>
      <c r="I244" s="16" t="s">
        <v>836</v>
      </c>
      <c r="J244" s="17">
        <v>621910</v>
      </c>
      <c r="K244" s="17">
        <v>107725</v>
      </c>
      <c r="L244" s="17">
        <v>514185</v>
      </c>
      <c r="M244" s="17">
        <f>Table37[[#This Row],[Apportionment Amount Paid from  PCA 25660]]+Table37[[#This Row],[Apportionment Amount Paid from  PCA 25691]]</f>
        <v>621910</v>
      </c>
    </row>
    <row r="245" spans="1:13" x14ac:dyDescent="0.2">
      <c r="A245" s="12" t="s">
        <v>789</v>
      </c>
      <c r="B245" s="13" t="s">
        <v>790</v>
      </c>
      <c r="C245" s="13">
        <v>2</v>
      </c>
      <c r="D245" s="12" t="s">
        <v>837</v>
      </c>
      <c r="E245" s="14" t="s">
        <v>792</v>
      </c>
      <c r="F245" s="14" t="s">
        <v>838</v>
      </c>
      <c r="G245" s="15" t="s">
        <v>28</v>
      </c>
      <c r="H245" s="15" t="s">
        <v>838</v>
      </c>
      <c r="I245" s="16" t="s">
        <v>839</v>
      </c>
      <c r="J245" s="17">
        <v>116910</v>
      </c>
      <c r="K245" s="17">
        <v>20251</v>
      </c>
      <c r="L245" s="17">
        <v>96659</v>
      </c>
      <c r="M245" s="17">
        <f>Table37[[#This Row],[Apportionment Amount Paid from  PCA 25660]]+Table37[[#This Row],[Apportionment Amount Paid from  PCA 25691]]</f>
        <v>116910</v>
      </c>
    </row>
    <row r="246" spans="1:13" x14ac:dyDescent="0.2">
      <c r="A246" s="12" t="s">
        <v>789</v>
      </c>
      <c r="B246" s="13" t="s">
        <v>790</v>
      </c>
      <c r="C246" s="13">
        <v>2</v>
      </c>
      <c r="D246" s="12" t="s">
        <v>840</v>
      </c>
      <c r="E246" s="14" t="s">
        <v>792</v>
      </c>
      <c r="F246" s="14" t="s">
        <v>841</v>
      </c>
      <c r="G246" s="15" t="s">
        <v>28</v>
      </c>
      <c r="H246" s="15" t="s">
        <v>841</v>
      </c>
      <c r="I246" s="16" t="s">
        <v>842</v>
      </c>
      <c r="J246" s="17">
        <v>152233</v>
      </c>
      <c r="K246" s="17">
        <v>26369</v>
      </c>
      <c r="L246" s="17">
        <v>125864</v>
      </c>
      <c r="M246" s="17">
        <f>Table37[[#This Row],[Apportionment Amount Paid from  PCA 25660]]+Table37[[#This Row],[Apportionment Amount Paid from  PCA 25691]]</f>
        <v>152233</v>
      </c>
    </row>
    <row r="247" spans="1:13" x14ac:dyDescent="0.2">
      <c r="A247" s="12" t="s">
        <v>843</v>
      </c>
      <c r="B247" s="13" t="s">
        <v>844</v>
      </c>
      <c r="C247" s="13">
        <v>1</v>
      </c>
      <c r="D247" s="12" t="s">
        <v>845</v>
      </c>
      <c r="E247" s="14" t="s">
        <v>846</v>
      </c>
      <c r="F247" s="14" t="s">
        <v>847</v>
      </c>
      <c r="G247" s="15" t="s">
        <v>28</v>
      </c>
      <c r="H247" s="15" t="s">
        <v>847</v>
      </c>
      <c r="I247" s="16" t="s">
        <v>848</v>
      </c>
      <c r="J247" s="17">
        <v>2726491</v>
      </c>
      <c r="K247" s="17">
        <v>472274</v>
      </c>
      <c r="L247" s="17">
        <v>2254217</v>
      </c>
      <c r="M247" s="17">
        <f>Table37[[#This Row],[Apportionment Amount Paid from  PCA 25660]]+Table37[[#This Row],[Apportionment Amount Paid from  PCA 25691]]</f>
        <v>2726491</v>
      </c>
    </row>
    <row r="248" spans="1:13" x14ac:dyDescent="0.2">
      <c r="A248" s="12" t="s">
        <v>849</v>
      </c>
      <c r="B248" s="13" t="s">
        <v>850</v>
      </c>
      <c r="C248" s="13">
        <v>1</v>
      </c>
      <c r="D248" s="12" t="s">
        <v>851</v>
      </c>
      <c r="E248" s="14" t="s">
        <v>852</v>
      </c>
      <c r="F248" s="14" t="s">
        <v>853</v>
      </c>
      <c r="G248" s="15" t="s">
        <v>28</v>
      </c>
      <c r="H248" s="15" t="s">
        <v>853</v>
      </c>
      <c r="I248" s="16" t="s">
        <v>854</v>
      </c>
      <c r="J248" s="17">
        <v>228558</v>
      </c>
      <c r="K248" s="17">
        <v>39590</v>
      </c>
      <c r="L248" s="17">
        <v>188968</v>
      </c>
      <c r="M248" s="17">
        <f>Table37[[#This Row],[Apportionment Amount Paid from  PCA 25660]]+Table37[[#This Row],[Apportionment Amount Paid from  PCA 25691]]</f>
        <v>228558</v>
      </c>
    </row>
    <row r="249" spans="1:13" x14ac:dyDescent="0.2">
      <c r="A249" s="12" t="s">
        <v>849</v>
      </c>
      <c r="B249" s="13" t="s">
        <v>850</v>
      </c>
      <c r="C249" s="13">
        <v>1</v>
      </c>
      <c r="D249" s="12" t="s">
        <v>855</v>
      </c>
      <c r="E249" s="14" t="s">
        <v>852</v>
      </c>
      <c r="F249" s="14" t="s">
        <v>856</v>
      </c>
      <c r="G249" s="15" t="s">
        <v>28</v>
      </c>
      <c r="H249" s="15" t="s">
        <v>856</v>
      </c>
      <c r="I249" s="16" t="s">
        <v>857</v>
      </c>
      <c r="J249" s="17">
        <v>94695</v>
      </c>
      <c r="K249" s="17">
        <v>16403</v>
      </c>
      <c r="L249" s="17">
        <v>78292</v>
      </c>
      <c r="M249" s="17">
        <f>Table37[[#This Row],[Apportionment Amount Paid from  PCA 25660]]+Table37[[#This Row],[Apportionment Amount Paid from  PCA 25691]]</f>
        <v>94695</v>
      </c>
    </row>
    <row r="250" spans="1:13" x14ac:dyDescent="0.2">
      <c r="A250" s="12" t="s">
        <v>849</v>
      </c>
      <c r="B250" s="13" t="s">
        <v>850</v>
      </c>
      <c r="C250" s="13">
        <v>1</v>
      </c>
      <c r="D250" s="12" t="s">
        <v>858</v>
      </c>
      <c r="E250" s="14" t="s">
        <v>852</v>
      </c>
      <c r="F250" s="14" t="s">
        <v>859</v>
      </c>
      <c r="G250" s="15" t="s">
        <v>28</v>
      </c>
      <c r="H250" s="15" t="s">
        <v>859</v>
      </c>
      <c r="I250" s="16" t="s">
        <v>860</v>
      </c>
      <c r="J250" s="17">
        <v>229959</v>
      </c>
      <c r="K250" s="17">
        <v>39833</v>
      </c>
      <c r="L250" s="17">
        <v>190126</v>
      </c>
      <c r="M250" s="17">
        <f>Table37[[#This Row],[Apportionment Amount Paid from  PCA 25660]]+Table37[[#This Row],[Apportionment Amount Paid from  PCA 25691]]</f>
        <v>229959</v>
      </c>
    </row>
    <row r="251" spans="1:13" x14ac:dyDescent="0.2">
      <c r="A251" s="12" t="s">
        <v>849</v>
      </c>
      <c r="B251" s="13" t="s">
        <v>850</v>
      </c>
      <c r="C251" s="13">
        <v>1</v>
      </c>
      <c r="D251" s="12" t="s">
        <v>861</v>
      </c>
      <c r="E251" s="14" t="s">
        <v>852</v>
      </c>
      <c r="F251" s="14" t="s">
        <v>862</v>
      </c>
      <c r="G251" s="15" t="s">
        <v>28</v>
      </c>
      <c r="H251" s="15" t="s">
        <v>862</v>
      </c>
      <c r="I251" s="16" t="s">
        <v>863</v>
      </c>
      <c r="J251" s="17">
        <v>837641</v>
      </c>
      <c r="K251" s="17">
        <v>145093</v>
      </c>
      <c r="L251" s="17">
        <v>692548</v>
      </c>
      <c r="M251" s="17">
        <f>Table37[[#This Row],[Apportionment Amount Paid from  PCA 25660]]+Table37[[#This Row],[Apportionment Amount Paid from  PCA 25691]]</f>
        <v>837641</v>
      </c>
    </row>
    <row r="252" spans="1:13" x14ac:dyDescent="0.2">
      <c r="A252" s="12" t="s">
        <v>849</v>
      </c>
      <c r="B252" s="13" t="s">
        <v>850</v>
      </c>
      <c r="C252" s="13">
        <v>1</v>
      </c>
      <c r="D252" s="12" t="s">
        <v>864</v>
      </c>
      <c r="E252" s="14" t="s">
        <v>852</v>
      </c>
      <c r="F252" s="14" t="s">
        <v>865</v>
      </c>
      <c r="G252" s="15" t="s">
        <v>28</v>
      </c>
      <c r="H252" s="15" t="s">
        <v>865</v>
      </c>
      <c r="I252" s="16" t="s">
        <v>866</v>
      </c>
      <c r="J252" s="17">
        <v>736157</v>
      </c>
      <c r="K252" s="17">
        <v>127515</v>
      </c>
      <c r="L252" s="17">
        <v>608642</v>
      </c>
      <c r="M252" s="17">
        <f>Table37[[#This Row],[Apportionment Amount Paid from  PCA 25660]]+Table37[[#This Row],[Apportionment Amount Paid from  PCA 25691]]</f>
        <v>736157</v>
      </c>
    </row>
    <row r="253" spans="1:13" x14ac:dyDescent="0.2">
      <c r="A253" s="12" t="s">
        <v>849</v>
      </c>
      <c r="B253" s="13" t="s">
        <v>850</v>
      </c>
      <c r="C253" s="13">
        <v>1</v>
      </c>
      <c r="D253" s="12" t="s">
        <v>867</v>
      </c>
      <c r="E253" s="14" t="s">
        <v>852</v>
      </c>
      <c r="F253" s="14" t="s">
        <v>868</v>
      </c>
      <c r="G253" s="15" t="s">
        <v>28</v>
      </c>
      <c r="H253" s="15" t="s">
        <v>868</v>
      </c>
      <c r="I253" s="16" t="s">
        <v>869</v>
      </c>
      <c r="J253" s="17">
        <v>40487</v>
      </c>
      <c r="K253" s="17">
        <v>7013</v>
      </c>
      <c r="L253" s="17">
        <v>33474</v>
      </c>
      <c r="M253" s="17">
        <f>Table37[[#This Row],[Apportionment Amount Paid from  PCA 25660]]+Table37[[#This Row],[Apportionment Amount Paid from  PCA 25691]]</f>
        <v>40487</v>
      </c>
    </row>
    <row r="254" spans="1:13" x14ac:dyDescent="0.2">
      <c r="A254" s="12" t="s">
        <v>849</v>
      </c>
      <c r="B254" s="13" t="s">
        <v>850</v>
      </c>
      <c r="C254" s="13">
        <v>1</v>
      </c>
      <c r="D254" s="12" t="s">
        <v>870</v>
      </c>
      <c r="E254" s="14" t="s">
        <v>852</v>
      </c>
      <c r="F254" s="14" t="s">
        <v>871</v>
      </c>
      <c r="G254" s="15" t="s">
        <v>28</v>
      </c>
      <c r="H254" s="15" t="s">
        <v>871</v>
      </c>
      <c r="I254" s="16" t="s">
        <v>872</v>
      </c>
      <c r="J254" s="17">
        <v>1090887</v>
      </c>
      <c r="K254" s="17">
        <v>188960</v>
      </c>
      <c r="L254" s="17">
        <v>901927</v>
      </c>
      <c r="M254" s="17">
        <f>Table37[[#This Row],[Apportionment Amount Paid from  PCA 25660]]+Table37[[#This Row],[Apportionment Amount Paid from  PCA 25691]]</f>
        <v>1090887</v>
      </c>
    </row>
    <row r="255" spans="1:13" x14ac:dyDescent="0.2">
      <c r="A255" s="12" t="s">
        <v>849</v>
      </c>
      <c r="B255" s="13" t="s">
        <v>850</v>
      </c>
      <c r="C255" s="13">
        <v>1</v>
      </c>
      <c r="D255" s="12" t="s">
        <v>873</v>
      </c>
      <c r="E255" s="14" t="s">
        <v>852</v>
      </c>
      <c r="F255" s="14" t="s">
        <v>874</v>
      </c>
      <c r="G255" s="15" t="s">
        <v>28</v>
      </c>
      <c r="H255" s="15" t="s">
        <v>874</v>
      </c>
      <c r="I255" s="16" t="s">
        <v>875</v>
      </c>
      <c r="J255" s="17">
        <v>228187</v>
      </c>
      <c r="K255" s="17">
        <v>39526</v>
      </c>
      <c r="L255" s="17">
        <v>188661</v>
      </c>
      <c r="M255" s="17">
        <f>Table37[[#This Row],[Apportionment Amount Paid from  PCA 25660]]+Table37[[#This Row],[Apportionment Amount Paid from  PCA 25691]]</f>
        <v>228187</v>
      </c>
    </row>
    <row r="256" spans="1:13" x14ac:dyDescent="0.2">
      <c r="A256" s="12" t="s">
        <v>849</v>
      </c>
      <c r="B256" s="13" t="s">
        <v>850</v>
      </c>
      <c r="C256" s="13">
        <v>1</v>
      </c>
      <c r="D256" s="12" t="s">
        <v>876</v>
      </c>
      <c r="E256" s="14" t="s">
        <v>852</v>
      </c>
      <c r="F256" s="14" t="s">
        <v>877</v>
      </c>
      <c r="G256" s="15" t="s">
        <v>28</v>
      </c>
      <c r="H256" s="15" t="s">
        <v>877</v>
      </c>
      <c r="I256" s="16" t="s">
        <v>878</v>
      </c>
      <c r="J256" s="17">
        <v>108056</v>
      </c>
      <c r="K256" s="17">
        <v>18717</v>
      </c>
      <c r="L256" s="17">
        <v>89339</v>
      </c>
      <c r="M256" s="17">
        <f>Table37[[#This Row],[Apportionment Amount Paid from  PCA 25660]]+Table37[[#This Row],[Apportionment Amount Paid from  PCA 25691]]</f>
        <v>108056</v>
      </c>
    </row>
    <row r="257" spans="1:13" x14ac:dyDescent="0.2">
      <c r="A257" s="12" t="s">
        <v>879</v>
      </c>
      <c r="B257" s="13" t="s">
        <v>880</v>
      </c>
      <c r="C257" s="13">
        <v>1</v>
      </c>
      <c r="D257" s="12" t="s">
        <v>881</v>
      </c>
      <c r="E257" s="14" t="s">
        <v>882</v>
      </c>
      <c r="F257" s="14" t="s">
        <v>883</v>
      </c>
      <c r="G257" s="15" t="s">
        <v>28</v>
      </c>
      <c r="H257" s="15" t="s">
        <v>883</v>
      </c>
      <c r="I257" s="16" t="s">
        <v>884</v>
      </c>
      <c r="J257" s="17">
        <v>216735</v>
      </c>
      <c r="K257" s="17">
        <v>37542</v>
      </c>
      <c r="L257" s="17">
        <v>179193</v>
      </c>
      <c r="M257" s="17">
        <f>Table37[[#This Row],[Apportionment Amount Paid from  PCA 25660]]+Table37[[#This Row],[Apportionment Amount Paid from  PCA 25691]]</f>
        <v>216735</v>
      </c>
    </row>
    <row r="258" spans="1:13" x14ac:dyDescent="0.2">
      <c r="A258" s="12" t="s">
        <v>885</v>
      </c>
      <c r="B258" s="13" t="s">
        <v>886</v>
      </c>
      <c r="C258" s="13">
        <v>9</v>
      </c>
      <c r="D258" s="12" t="s">
        <v>887</v>
      </c>
      <c r="E258" s="14" t="s">
        <v>888</v>
      </c>
      <c r="F258" s="14" t="s">
        <v>889</v>
      </c>
      <c r="G258" s="15" t="s">
        <v>28</v>
      </c>
      <c r="H258" s="15" t="s">
        <v>889</v>
      </c>
      <c r="I258" s="16" t="s">
        <v>890</v>
      </c>
      <c r="J258" s="17">
        <v>90399</v>
      </c>
      <c r="K258" s="17">
        <v>15659</v>
      </c>
      <c r="L258" s="17">
        <v>74740</v>
      </c>
      <c r="M258" s="17">
        <f>Table37[[#This Row],[Apportionment Amount Paid from  PCA 25660]]+Table37[[#This Row],[Apportionment Amount Paid from  PCA 25691]]</f>
        <v>90399</v>
      </c>
    </row>
    <row r="259" spans="1:13" x14ac:dyDescent="0.2">
      <c r="A259" s="12" t="s">
        <v>885</v>
      </c>
      <c r="B259" s="13" t="s">
        <v>886</v>
      </c>
      <c r="C259" s="13">
        <v>9</v>
      </c>
      <c r="D259" s="12" t="s">
        <v>891</v>
      </c>
      <c r="E259" s="14" t="s">
        <v>888</v>
      </c>
      <c r="F259" s="14" t="s">
        <v>892</v>
      </c>
      <c r="G259" s="15" t="s">
        <v>28</v>
      </c>
      <c r="H259" s="15" t="s">
        <v>892</v>
      </c>
      <c r="I259" s="16" t="s">
        <v>893</v>
      </c>
      <c r="J259" s="17">
        <v>66294</v>
      </c>
      <c r="K259" s="17">
        <v>11483</v>
      </c>
      <c r="L259" s="17">
        <v>54811</v>
      </c>
      <c r="M259" s="17">
        <f>Table37[[#This Row],[Apportionment Amount Paid from  PCA 25660]]+Table37[[#This Row],[Apportionment Amount Paid from  PCA 25691]]</f>
        <v>66294</v>
      </c>
    </row>
    <row r="260" spans="1:13" x14ac:dyDescent="0.2">
      <c r="A260" s="12" t="s">
        <v>885</v>
      </c>
      <c r="B260" s="13" t="s">
        <v>886</v>
      </c>
      <c r="C260" s="13">
        <v>9</v>
      </c>
      <c r="D260" s="12" t="s">
        <v>894</v>
      </c>
      <c r="E260" s="14" t="s">
        <v>888</v>
      </c>
      <c r="F260" s="14" t="s">
        <v>895</v>
      </c>
      <c r="G260" s="15" t="s">
        <v>28</v>
      </c>
      <c r="H260" s="15" t="s">
        <v>895</v>
      </c>
      <c r="I260" s="16" t="s">
        <v>896</v>
      </c>
      <c r="J260" s="17">
        <v>83026</v>
      </c>
      <c r="K260" s="17">
        <v>14381</v>
      </c>
      <c r="L260" s="17">
        <v>68645</v>
      </c>
      <c r="M260" s="17">
        <f>Table37[[#This Row],[Apportionment Amount Paid from  PCA 25660]]+Table37[[#This Row],[Apportionment Amount Paid from  PCA 25691]]</f>
        <v>83026</v>
      </c>
    </row>
    <row r="261" spans="1:13" x14ac:dyDescent="0.2">
      <c r="A261" s="12" t="s">
        <v>885</v>
      </c>
      <c r="B261" s="13" t="s">
        <v>886</v>
      </c>
      <c r="C261" s="13">
        <v>9</v>
      </c>
      <c r="D261" s="12" t="s">
        <v>897</v>
      </c>
      <c r="E261" s="14" t="s">
        <v>888</v>
      </c>
      <c r="F261" s="14" t="s">
        <v>898</v>
      </c>
      <c r="G261" s="15" t="s">
        <v>28</v>
      </c>
      <c r="H261" s="15" t="s">
        <v>898</v>
      </c>
      <c r="I261" s="16" t="s">
        <v>899</v>
      </c>
      <c r="J261" s="17">
        <v>105886</v>
      </c>
      <c r="K261" s="17">
        <v>18341</v>
      </c>
      <c r="L261" s="17">
        <v>87545</v>
      </c>
      <c r="M261" s="17">
        <f>Table37[[#This Row],[Apportionment Amount Paid from  PCA 25660]]+Table37[[#This Row],[Apportionment Amount Paid from  PCA 25691]]</f>
        <v>105886</v>
      </c>
    </row>
    <row r="262" spans="1:13" x14ac:dyDescent="0.2">
      <c r="A262" s="12" t="s">
        <v>885</v>
      </c>
      <c r="B262" s="13" t="s">
        <v>886</v>
      </c>
      <c r="C262" s="13">
        <v>9</v>
      </c>
      <c r="D262" s="12" t="s">
        <v>900</v>
      </c>
      <c r="E262" s="14" t="s">
        <v>888</v>
      </c>
      <c r="F262" s="14" t="s">
        <v>901</v>
      </c>
      <c r="G262" s="15" t="s">
        <v>28</v>
      </c>
      <c r="H262" s="15" t="s">
        <v>901</v>
      </c>
      <c r="I262" s="16" t="s">
        <v>902</v>
      </c>
      <c r="J262" s="17">
        <v>223321</v>
      </c>
      <c r="K262" s="17">
        <v>38683</v>
      </c>
      <c r="L262" s="17">
        <v>184638</v>
      </c>
      <c r="M262" s="17">
        <f>Table37[[#This Row],[Apportionment Amount Paid from  PCA 25660]]+Table37[[#This Row],[Apportionment Amount Paid from  PCA 25691]]</f>
        <v>223321</v>
      </c>
    </row>
    <row r="263" spans="1:13" x14ac:dyDescent="0.2">
      <c r="A263" s="12" t="s">
        <v>885</v>
      </c>
      <c r="B263" s="13" t="s">
        <v>886</v>
      </c>
      <c r="C263" s="13">
        <v>9</v>
      </c>
      <c r="D263" s="12" t="s">
        <v>903</v>
      </c>
      <c r="E263" s="14" t="s">
        <v>888</v>
      </c>
      <c r="F263" s="14" t="s">
        <v>904</v>
      </c>
      <c r="G263" s="15" t="s">
        <v>28</v>
      </c>
      <c r="H263" s="15" t="s">
        <v>904</v>
      </c>
      <c r="I263" s="16" t="s">
        <v>905</v>
      </c>
      <c r="J263" s="17">
        <v>80528</v>
      </c>
      <c r="K263" s="17">
        <v>13949</v>
      </c>
      <c r="L263" s="17">
        <v>66579</v>
      </c>
      <c r="M263" s="17">
        <f>Table37[[#This Row],[Apportionment Amount Paid from  PCA 25660]]+Table37[[#This Row],[Apportionment Amount Paid from  PCA 25691]]</f>
        <v>80528</v>
      </c>
    </row>
    <row r="264" spans="1:13" x14ac:dyDescent="0.2">
      <c r="A264" s="12" t="s">
        <v>885</v>
      </c>
      <c r="B264" s="13" t="s">
        <v>886</v>
      </c>
      <c r="C264" s="13">
        <v>9</v>
      </c>
      <c r="D264" s="12" t="s">
        <v>906</v>
      </c>
      <c r="E264" s="14" t="s">
        <v>888</v>
      </c>
      <c r="F264" s="14" t="s">
        <v>907</v>
      </c>
      <c r="G264" s="15" t="s">
        <v>28</v>
      </c>
      <c r="H264" s="15" t="s">
        <v>907</v>
      </c>
      <c r="I264" s="16" t="s">
        <v>908</v>
      </c>
      <c r="J264" s="17">
        <v>186232</v>
      </c>
      <c r="K264" s="17">
        <v>32258</v>
      </c>
      <c r="L264" s="17">
        <v>153974</v>
      </c>
      <c r="M264" s="17">
        <f>Table37[[#This Row],[Apportionment Amount Paid from  PCA 25660]]+Table37[[#This Row],[Apportionment Amount Paid from  PCA 25691]]</f>
        <v>186232</v>
      </c>
    </row>
    <row r="265" spans="1:13" x14ac:dyDescent="0.2">
      <c r="A265" s="12" t="s">
        <v>885</v>
      </c>
      <c r="B265" s="13" t="s">
        <v>886</v>
      </c>
      <c r="C265" s="13">
        <v>9</v>
      </c>
      <c r="D265" s="12" t="s">
        <v>909</v>
      </c>
      <c r="E265" s="14" t="s">
        <v>888</v>
      </c>
      <c r="F265" s="14" t="s">
        <v>910</v>
      </c>
      <c r="G265" s="15" t="s">
        <v>28</v>
      </c>
      <c r="H265" s="15" t="s">
        <v>910</v>
      </c>
      <c r="I265" s="16" t="s">
        <v>911</v>
      </c>
      <c r="J265" s="17">
        <v>175557</v>
      </c>
      <c r="K265" s="17">
        <v>30409</v>
      </c>
      <c r="L265" s="17">
        <v>145148</v>
      </c>
      <c r="M265" s="17">
        <f>Table37[[#This Row],[Apportionment Amount Paid from  PCA 25660]]+Table37[[#This Row],[Apportionment Amount Paid from  PCA 25691]]</f>
        <v>175557</v>
      </c>
    </row>
    <row r="266" spans="1:13" x14ac:dyDescent="0.2">
      <c r="A266" s="12" t="s">
        <v>912</v>
      </c>
      <c r="B266" s="13" t="s">
        <v>913</v>
      </c>
      <c r="C266" s="13">
        <v>39</v>
      </c>
      <c r="D266" s="12" t="s">
        <v>914</v>
      </c>
      <c r="E266" s="14" t="s">
        <v>915</v>
      </c>
      <c r="F266" s="14" t="s">
        <v>916</v>
      </c>
      <c r="G266" s="15" t="s">
        <v>28</v>
      </c>
      <c r="H266" s="15" t="s">
        <v>916</v>
      </c>
      <c r="I266" s="16" t="s">
        <v>917</v>
      </c>
      <c r="J266" s="17">
        <v>14394</v>
      </c>
      <c r="K266" s="17">
        <v>2493</v>
      </c>
      <c r="L266" s="17">
        <v>11901</v>
      </c>
      <c r="M266" s="17">
        <f>Table37[[#This Row],[Apportionment Amount Paid from  PCA 25660]]+Table37[[#This Row],[Apportionment Amount Paid from  PCA 25691]]</f>
        <v>14394</v>
      </c>
    </row>
    <row r="267" spans="1:13" x14ac:dyDescent="0.2">
      <c r="A267" s="12" t="s">
        <v>912</v>
      </c>
      <c r="B267" s="13" t="s">
        <v>913</v>
      </c>
      <c r="C267" s="13">
        <v>39</v>
      </c>
      <c r="D267" s="12" t="s">
        <v>918</v>
      </c>
      <c r="E267" s="14" t="s">
        <v>915</v>
      </c>
      <c r="F267" s="14" t="s">
        <v>919</v>
      </c>
      <c r="G267" s="15" t="s">
        <v>28</v>
      </c>
      <c r="H267" s="15" t="s">
        <v>919</v>
      </c>
      <c r="I267" s="16" t="s">
        <v>920</v>
      </c>
      <c r="J267" s="17">
        <v>30461</v>
      </c>
      <c r="K267" s="17">
        <v>5276</v>
      </c>
      <c r="L267" s="17">
        <v>25185</v>
      </c>
      <c r="M267" s="17">
        <f>Table37[[#This Row],[Apportionment Amount Paid from  PCA 25660]]+Table37[[#This Row],[Apportionment Amount Paid from  PCA 25691]]</f>
        <v>30461</v>
      </c>
    </row>
    <row r="268" spans="1:13" x14ac:dyDescent="0.2">
      <c r="A268" s="12" t="s">
        <v>912</v>
      </c>
      <c r="B268" s="13" t="s">
        <v>913</v>
      </c>
      <c r="C268" s="13">
        <v>39</v>
      </c>
      <c r="D268" s="12" t="s">
        <v>921</v>
      </c>
      <c r="E268" s="14" t="s">
        <v>915</v>
      </c>
      <c r="F268" s="14" t="s">
        <v>922</v>
      </c>
      <c r="G268" s="15" t="s">
        <v>28</v>
      </c>
      <c r="H268" s="15" t="s">
        <v>922</v>
      </c>
      <c r="I268" s="16" t="s">
        <v>923</v>
      </c>
      <c r="J268" s="17">
        <v>100280</v>
      </c>
      <c r="K268" s="17">
        <v>17370</v>
      </c>
      <c r="L268" s="17">
        <v>82910</v>
      </c>
      <c r="M268" s="17">
        <f>Table37[[#This Row],[Apportionment Amount Paid from  PCA 25660]]+Table37[[#This Row],[Apportionment Amount Paid from  PCA 25691]]</f>
        <v>100280</v>
      </c>
    </row>
    <row r="269" spans="1:13" x14ac:dyDescent="0.2">
      <c r="A269" s="12" t="s">
        <v>912</v>
      </c>
      <c r="B269" s="13" t="s">
        <v>913</v>
      </c>
      <c r="C269" s="13">
        <v>39</v>
      </c>
      <c r="D269" s="12" t="s">
        <v>924</v>
      </c>
      <c r="E269" s="14" t="s">
        <v>915</v>
      </c>
      <c r="F269" s="14" t="s">
        <v>925</v>
      </c>
      <c r="G269" s="15" t="s">
        <v>28</v>
      </c>
      <c r="H269" s="15" t="s">
        <v>925</v>
      </c>
      <c r="I269" s="16" t="s">
        <v>926</v>
      </c>
      <c r="J269" s="17">
        <v>160228</v>
      </c>
      <c r="K269" s="17">
        <v>27754</v>
      </c>
      <c r="L269" s="17">
        <v>132474</v>
      </c>
      <c r="M269" s="17">
        <f>Table37[[#This Row],[Apportionment Amount Paid from  PCA 25660]]+Table37[[#This Row],[Apportionment Amount Paid from  PCA 25691]]</f>
        <v>160228</v>
      </c>
    </row>
    <row r="270" spans="1:13" x14ac:dyDescent="0.2">
      <c r="A270" s="12" t="s">
        <v>912</v>
      </c>
      <c r="B270" s="13" t="s">
        <v>913</v>
      </c>
      <c r="C270" s="13">
        <v>39</v>
      </c>
      <c r="D270" s="12" t="s">
        <v>927</v>
      </c>
      <c r="E270" s="14" t="s">
        <v>915</v>
      </c>
      <c r="F270" s="14" t="s">
        <v>928</v>
      </c>
      <c r="G270" s="15" t="s">
        <v>28</v>
      </c>
      <c r="H270" s="15" t="s">
        <v>928</v>
      </c>
      <c r="I270" s="16" t="s">
        <v>929</v>
      </c>
      <c r="J270" s="17">
        <v>525078</v>
      </c>
      <c r="K270" s="17">
        <v>90952</v>
      </c>
      <c r="L270" s="17">
        <v>434126</v>
      </c>
      <c r="M270" s="17">
        <f>Table37[[#This Row],[Apportionment Amount Paid from  PCA 25660]]+Table37[[#This Row],[Apportionment Amount Paid from  PCA 25691]]</f>
        <v>525078</v>
      </c>
    </row>
    <row r="271" spans="1:13" x14ac:dyDescent="0.2">
      <c r="A271" s="12" t="s">
        <v>930</v>
      </c>
      <c r="B271" s="13" t="s">
        <v>931</v>
      </c>
      <c r="C271" s="13">
        <v>3</v>
      </c>
      <c r="D271" s="12" t="s">
        <v>932</v>
      </c>
      <c r="E271" s="14" t="s">
        <v>933</v>
      </c>
      <c r="F271" s="14" t="s">
        <v>934</v>
      </c>
      <c r="G271" s="15" t="s">
        <v>28</v>
      </c>
      <c r="H271" s="15" t="s">
        <v>934</v>
      </c>
      <c r="I271" s="16" t="s">
        <v>935</v>
      </c>
      <c r="J271" s="17">
        <v>301352</v>
      </c>
      <c r="K271" s="17">
        <v>52199</v>
      </c>
      <c r="L271" s="17">
        <v>249153</v>
      </c>
      <c r="M271" s="17">
        <f>Table37[[#This Row],[Apportionment Amount Paid from  PCA 25660]]+Table37[[#This Row],[Apportionment Amount Paid from  PCA 25691]]</f>
        <v>301352</v>
      </c>
    </row>
    <row r="272" spans="1:13" x14ac:dyDescent="0.2">
      <c r="A272" s="12" t="s">
        <v>930</v>
      </c>
      <c r="B272" s="13" t="s">
        <v>931</v>
      </c>
      <c r="C272" s="13">
        <v>3</v>
      </c>
      <c r="D272" s="12" t="s">
        <v>936</v>
      </c>
      <c r="E272" s="14" t="s">
        <v>933</v>
      </c>
      <c r="F272" s="14" t="s">
        <v>937</v>
      </c>
      <c r="G272" s="15" t="s">
        <v>28</v>
      </c>
      <c r="H272" s="15" t="s">
        <v>937</v>
      </c>
      <c r="I272" s="16" t="s">
        <v>938</v>
      </c>
      <c r="J272" s="17">
        <v>147321</v>
      </c>
      <c r="K272" s="17">
        <v>25518</v>
      </c>
      <c r="L272" s="17">
        <v>121803</v>
      </c>
      <c r="M272" s="17">
        <f>Table37[[#This Row],[Apportionment Amount Paid from  PCA 25660]]+Table37[[#This Row],[Apportionment Amount Paid from  PCA 25691]]</f>
        <v>147321</v>
      </c>
    </row>
    <row r="273" spans="1:13" x14ac:dyDescent="0.2">
      <c r="A273" s="12" t="s">
        <v>930</v>
      </c>
      <c r="B273" s="13" t="s">
        <v>931</v>
      </c>
      <c r="C273" s="13">
        <v>3</v>
      </c>
      <c r="D273" s="12" t="s">
        <v>939</v>
      </c>
      <c r="E273" s="14" t="s">
        <v>933</v>
      </c>
      <c r="F273" s="14" t="s">
        <v>940</v>
      </c>
      <c r="G273" s="15" t="s">
        <v>28</v>
      </c>
      <c r="H273" s="15" t="s">
        <v>940</v>
      </c>
      <c r="I273" s="16" t="s">
        <v>941</v>
      </c>
      <c r="J273" s="17">
        <v>249390</v>
      </c>
      <c r="K273" s="17">
        <v>43199</v>
      </c>
      <c r="L273" s="17">
        <v>206191</v>
      </c>
      <c r="M273" s="17">
        <f>Table37[[#This Row],[Apportionment Amount Paid from  PCA 25660]]+Table37[[#This Row],[Apportionment Amount Paid from  PCA 25691]]</f>
        <v>249390</v>
      </c>
    </row>
    <row r="274" spans="1:13" x14ac:dyDescent="0.2">
      <c r="A274" s="12" t="s">
        <v>930</v>
      </c>
      <c r="B274" s="13" t="s">
        <v>931</v>
      </c>
      <c r="C274" s="13">
        <v>3</v>
      </c>
      <c r="D274" s="12" t="s">
        <v>942</v>
      </c>
      <c r="E274" s="14" t="s">
        <v>933</v>
      </c>
      <c r="F274" s="14" t="s">
        <v>943</v>
      </c>
      <c r="G274" s="15" t="s">
        <v>28</v>
      </c>
      <c r="H274" s="15" t="s">
        <v>943</v>
      </c>
      <c r="I274" s="16" t="s">
        <v>944</v>
      </c>
      <c r="J274" s="17">
        <v>151089</v>
      </c>
      <c r="K274" s="17">
        <v>26171</v>
      </c>
      <c r="L274" s="17">
        <v>124918</v>
      </c>
      <c r="M274" s="17">
        <f>Table37[[#This Row],[Apportionment Amount Paid from  PCA 25660]]+Table37[[#This Row],[Apportionment Amount Paid from  PCA 25691]]</f>
        <v>151089</v>
      </c>
    </row>
    <row r="275" spans="1:13" x14ac:dyDescent="0.2">
      <c r="A275" s="12" t="s">
        <v>930</v>
      </c>
      <c r="B275" s="13" t="s">
        <v>931</v>
      </c>
      <c r="C275" s="13">
        <v>3</v>
      </c>
      <c r="D275" s="12" t="s">
        <v>945</v>
      </c>
      <c r="E275" s="14" t="s">
        <v>933</v>
      </c>
      <c r="F275" s="14" t="s">
        <v>946</v>
      </c>
      <c r="G275" s="15" t="s">
        <v>28</v>
      </c>
      <c r="H275" s="15" t="s">
        <v>946</v>
      </c>
      <c r="I275" s="16" t="s">
        <v>947</v>
      </c>
      <c r="J275" s="17">
        <v>603134</v>
      </c>
      <c r="K275" s="17">
        <v>104473</v>
      </c>
      <c r="L275" s="17">
        <v>498661</v>
      </c>
      <c r="M275" s="17">
        <f>Table37[[#This Row],[Apportionment Amount Paid from  PCA 25660]]+Table37[[#This Row],[Apportionment Amount Paid from  PCA 25691]]</f>
        <v>603134</v>
      </c>
    </row>
    <row r="276" spans="1:13" x14ac:dyDescent="0.2">
      <c r="A276" s="12" t="s">
        <v>930</v>
      </c>
      <c r="B276" s="13" t="s">
        <v>931</v>
      </c>
      <c r="C276" s="13">
        <v>3</v>
      </c>
      <c r="D276" s="12" t="s">
        <v>948</v>
      </c>
      <c r="E276" s="14" t="s">
        <v>933</v>
      </c>
      <c r="F276" s="14" t="s">
        <v>949</v>
      </c>
      <c r="G276" s="15" t="s">
        <v>28</v>
      </c>
      <c r="H276" s="15" t="s">
        <v>949</v>
      </c>
      <c r="I276" s="16" t="s">
        <v>950</v>
      </c>
      <c r="J276" s="17">
        <v>259682</v>
      </c>
      <c r="K276" s="17">
        <v>44981</v>
      </c>
      <c r="L276" s="17">
        <v>214701</v>
      </c>
      <c r="M276" s="17">
        <f>Table37[[#This Row],[Apportionment Amount Paid from  PCA 25660]]+Table37[[#This Row],[Apportionment Amount Paid from  PCA 25691]]</f>
        <v>259682</v>
      </c>
    </row>
    <row r="277" spans="1:13" x14ac:dyDescent="0.2">
      <c r="A277" s="12" t="s">
        <v>930</v>
      </c>
      <c r="B277" s="13" t="s">
        <v>931</v>
      </c>
      <c r="C277" s="13">
        <v>3</v>
      </c>
      <c r="D277" s="12" t="s">
        <v>951</v>
      </c>
      <c r="E277" s="14" t="s">
        <v>933</v>
      </c>
      <c r="F277" s="14" t="s">
        <v>952</v>
      </c>
      <c r="G277" s="15" t="s">
        <v>28</v>
      </c>
      <c r="H277" s="15" t="s">
        <v>952</v>
      </c>
      <c r="I277" s="16" t="s">
        <v>953</v>
      </c>
      <c r="J277" s="17">
        <v>256049</v>
      </c>
      <c r="K277" s="17">
        <v>44352</v>
      </c>
      <c r="L277" s="17">
        <v>211697</v>
      </c>
      <c r="M277" s="17">
        <f>Table37[[#This Row],[Apportionment Amount Paid from  PCA 25660]]+Table37[[#This Row],[Apportionment Amount Paid from  PCA 25691]]</f>
        <v>256049</v>
      </c>
    </row>
    <row r="278" spans="1:13" x14ac:dyDescent="0.2">
      <c r="A278" s="12" t="s">
        <v>930</v>
      </c>
      <c r="B278" s="13" t="s">
        <v>931</v>
      </c>
      <c r="C278" s="13">
        <v>3</v>
      </c>
      <c r="D278" s="12" t="s">
        <v>954</v>
      </c>
      <c r="E278" s="14" t="s">
        <v>933</v>
      </c>
      <c r="F278" s="14" t="s">
        <v>955</v>
      </c>
      <c r="G278" s="15" t="s">
        <v>28</v>
      </c>
      <c r="H278" s="15" t="s">
        <v>955</v>
      </c>
      <c r="I278" s="16" t="s">
        <v>956</v>
      </c>
      <c r="J278" s="17">
        <v>276745</v>
      </c>
      <c r="K278" s="17">
        <v>47937</v>
      </c>
      <c r="L278" s="17">
        <v>228808</v>
      </c>
      <c r="M278" s="17">
        <f>Table37[[#This Row],[Apportionment Amount Paid from  PCA 25660]]+Table37[[#This Row],[Apportionment Amount Paid from  PCA 25691]]</f>
        <v>276745</v>
      </c>
    </row>
    <row r="279" spans="1:13" x14ac:dyDescent="0.2">
      <c r="A279" s="12" t="s">
        <v>930</v>
      </c>
      <c r="B279" s="13" t="s">
        <v>931</v>
      </c>
      <c r="C279" s="13">
        <v>3</v>
      </c>
      <c r="D279" s="12" t="s">
        <v>957</v>
      </c>
      <c r="E279" s="14" t="s">
        <v>933</v>
      </c>
      <c r="F279" s="14" t="s">
        <v>958</v>
      </c>
      <c r="G279" s="15" t="s">
        <v>28</v>
      </c>
      <c r="H279" s="15" t="s">
        <v>958</v>
      </c>
      <c r="I279" s="16" t="s">
        <v>959</v>
      </c>
      <c r="J279" s="17">
        <v>59716</v>
      </c>
      <c r="K279" s="17">
        <v>10344</v>
      </c>
      <c r="L279" s="17">
        <v>49372</v>
      </c>
      <c r="M279" s="17">
        <f>Table37[[#This Row],[Apportionment Amount Paid from  PCA 25660]]+Table37[[#This Row],[Apportionment Amount Paid from  PCA 25691]]</f>
        <v>59716</v>
      </c>
    </row>
    <row r="280" spans="1:13" x14ac:dyDescent="0.2">
      <c r="A280" s="12" t="s">
        <v>930</v>
      </c>
      <c r="B280" s="13" t="s">
        <v>931</v>
      </c>
      <c r="C280" s="13">
        <v>3</v>
      </c>
      <c r="D280" s="12" t="s">
        <v>960</v>
      </c>
      <c r="E280" s="14" t="s">
        <v>933</v>
      </c>
      <c r="F280" s="14" t="s">
        <v>961</v>
      </c>
      <c r="G280" s="15" t="s">
        <v>28</v>
      </c>
      <c r="H280" s="15" t="s">
        <v>961</v>
      </c>
      <c r="I280" s="16" t="s">
        <v>962</v>
      </c>
      <c r="J280" s="17">
        <v>236402</v>
      </c>
      <c r="K280" s="17">
        <v>40949</v>
      </c>
      <c r="L280" s="17">
        <v>195453</v>
      </c>
      <c r="M280" s="17">
        <f>Table37[[#This Row],[Apportionment Amount Paid from  PCA 25660]]+Table37[[#This Row],[Apportionment Amount Paid from  PCA 25691]]</f>
        <v>236402</v>
      </c>
    </row>
    <row r="281" spans="1:13" x14ac:dyDescent="0.2">
      <c r="A281" s="12" t="s">
        <v>930</v>
      </c>
      <c r="B281" s="13" t="s">
        <v>931</v>
      </c>
      <c r="C281" s="13">
        <v>3</v>
      </c>
      <c r="D281" s="12" t="s">
        <v>963</v>
      </c>
      <c r="E281" s="14" t="s">
        <v>933</v>
      </c>
      <c r="F281" s="14" t="s">
        <v>964</v>
      </c>
      <c r="G281" s="15" t="s">
        <v>28</v>
      </c>
      <c r="H281" s="15" t="s">
        <v>964</v>
      </c>
      <c r="I281" s="16" t="s">
        <v>965</v>
      </c>
      <c r="J281" s="17">
        <v>123946</v>
      </c>
      <c r="K281" s="17">
        <v>21470</v>
      </c>
      <c r="L281" s="17">
        <v>102476</v>
      </c>
      <c r="M281" s="17">
        <f>Table37[[#This Row],[Apportionment Amount Paid from  PCA 25660]]+Table37[[#This Row],[Apportionment Amount Paid from  PCA 25691]]</f>
        <v>123946</v>
      </c>
    </row>
    <row r="282" spans="1:13" x14ac:dyDescent="0.2">
      <c r="A282" s="12" t="s">
        <v>930</v>
      </c>
      <c r="B282" s="13" t="s">
        <v>931</v>
      </c>
      <c r="C282" s="13">
        <v>3</v>
      </c>
      <c r="D282" s="12" t="s">
        <v>966</v>
      </c>
      <c r="E282" s="14" t="s">
        <v>933</v>
      </c>
      <c r="F282" s="14" t="s">
        <v>967</v>
      </c>
      <c r="G282" s="15" t="s">
        <v>28</v>
      </c>
      <c r="H282" s="15" t="s">
        <v>967</v>
      </c>
      <c r="I282" s="16" t="s">
        <v>968</v>
      </c>
      <c r="J282" s="17">
        <v>102321</v>
      </c>
      <c r="K282" s="17">
        <v>17724</v>
      </c>
      <c r="L282" s="17">
        <v>84597</v>
      </c>
      <c r="M282" s="17">
        <f>Table37[[#This Row],[Apportionment Amount Paid from  PCA 25660]]+Table37[[#This Row],[Apportionment Amount Paid from  PCA 25691]]</f>
        <v>102321</v>
      </c>
    </row>
    <row r="283" spans="1:13" x14ac:dyDescent="0.2">
      <c r="A283" s="12" t="s">
        <v>930</v>
      </c>
      <c r="B283" s="13" t="s">
        <v>931</v>
      </c>
      <c r="C283" s="13">
        <v>3</v>
      </c>
      <c r="D283" s="12" t="s">
        <v>969</v>
      </c>
      <c r="E283" s="14" t="s">
        <v>933</v>
      </c>
      <c r="F283" s="14" t="s">
        <v>970</v>
      </c>
      <c r="G283" s="15" t="s">
        <v>28</v>
      </c>
      <c r="H283" s="15" t="s">
        <v>970</v>
      </c>
      <c r="I283" s="16" t="s">
        <v>971</v>
      </c>
      <c r="J283" s="17">
        <v>680309</v>
      </c>
      <c r="K283" s="17">
        <v>117841</v>
      </c>
      <c r="L283" s="17">
        <v>562468</v>
      </c>
      <c r="M283" s="17">
        <f>Table37[[#This Row],[Apportionment Amount Paid from  PCA 25660]]+Table37[[#This Row],[Apportionment Amount Paid from  PCA 25691]]</f>
        <v>680309</v>
      </c>
    </row>
    <row r="284" spans="1:13" x14ac:dyDescent="0.2">
      <c r="A284" s="12" t="s">
        <v>930</v>
      </c>
      <c r="B284" s="13" t="s">
        <v>931</v>
      </c>
      <c r="C284" s="13">
        <v>3</v>
      </c>
      <c r="D284" s="12" t="s">
        <v>972</v>
      </c>
      <c r="E284" s="14" t="s">
        <v>933</v>
      </c>
      <c r="F284" s="14" t="s">
        <v>973</v>
      </c>
      <c r="G284" s="15" t="s">
        <v>28</v>
      </c>
      <c r="H284" s="15" t="s">
        <v>973</v>
      </c>
      <c r="I284" s="16" t="s">
        <v>974</v>
      </c>
      <c r="J284" s="17">
        <v>743779</v>
      </c>
      <c r="K284" s="17">
        <v>128835</v>
      </c>
      <c r="L284" s="17">
        <v>614944</v>
      </c>
      <c r="M284" s="17">
        <f>Table37[[#This Row],[Apportionment Amount Paid from  PCA 25660]]+Table37[[#This Row],[Apportionment Amount Paid from  PCA 25691]]</f>
        <v>743779</v>
      </c>
    </row>
    <row r="285" spans="1:13" x14ac:dyDescent="0.2">
      <c r="A285" s="12" t="s">
        <v>930</v>
      </c>
      <c r="B285" s="13" t="s">
        <v>931</v>
      </c>
      <c r="C285" s="13">
        <v>3</v>
      </c>
      <c r="D285" s="12" t="s">
        <v>975</v>
      </c>
      <c r="E285" s="14" t="s">
        <v>933</v>
      </c>
      <c r="F285" s="14" t="s">
        <v>976</v>
      </c>
      <c r="G285" s="15" t="s">
        <v>28</v>
      </c>
      <c r="H285" s="15" t="s">
        <v>976</v>
      </c>
      <c r="I285" s="16" t="s">
        <v>977</v>
      </c>
      <c r="J285" s="17">
        <v>253009</v>
      </c>
      <c r="K285" s="17">
        <v>43825</v>
      </c>
      <c r="L285" s="17">
        <v>209184</v>
      </c>
      <c r="M285" s="17">
        <f>Table37[[#This Row],[Apportionment Amount Paid from  PCA 25660]]+Table37[[#This Row],[Apportionment Amount Paid from  PCA 25691]]</f>
        <v>253009</v>
      </c>
    </row>
    <row r="286" spans="1:13" x14ac:dyDescent="0.2">
      <c r="A286" s="12" t="s">
        <v>930</v>
      </c>
      <c r="B286" s="13" t="s">
        <v>931</v>
      </c>
      <c r="C286" s="13">
        <v>3</v>
      </c>
      <c r="D286" s="12" t="s">
        <v>978</v>
      </c>
      <c r="E286" s="14" t="s">
        <v>933</v>
      </c>
      <c r="F286" s="14" t="s">
        <v>979</v>
      </c>
      <c r="G286" s="15" t="s">
        <v>28</v>
      </c>
      <c r="H286" s="15" t="s">
        <v>979</v>
      </c>
      <c r="I286" s="16" t="s">
        <v>980</v>
      </c>
      <c r="J286" s="17">
        <v>226741</v>
      </c>
      <c r="K286" s="17">
        <v>39275</v>
      </c>
      <c r="L286" s="17">
        <v>187466</v>
      </c>
      <c r="M286" s="17">
        <f>Table37[[#This Row],[Apportionment Amount Paid from  PCA 25660]]+Table37[[#This Row],[Apportionment Amount Paid from  PCA 25691]]</f>
        <v>226741</v>
      </c>
    </row>
    <row r="287" spans="1:13" x14ac:dyDescent="0.2">
      <c r="A287" s="12" t="s">
        <v>981</v>
      </c>
      <c r="B287" s="13" t="s">
        <v>982</v>
      </c>
      <c r="C287" s="13">
        <v>1</v>
      </c>
      <c r="D287" s="12" t="s">
        <v>983</v>
      </c>
      <c r="E287" s="14" t="s">
        <v>984</v>
      </c>
      <c r="F287" s="14" t="s">
        <v>985</v>
      </c>
      <c r="G287" s="15" t="s">
        <v>28</v>
      </c>
      <c r="H287" s="15" t="s">
        <v>985</v>
      </c>
      <c r="I287" s="16" t="s">
        <v>986</v>
      </c>
      <c r="J287" s="17">
        <v>133499</v>
      </c>
      <c r="K287" s="17">
        <v>23124</v>
      </c>
      <c r="L287" s="17">
        <v>110375</v>
      </c>
      <c r="M287" s="17">
        <f>Table37[[#This Row],[Apportionment Amount Paid from  PCA 25660]]+Table37[[#This Row],[Apportionment Amount Paid from  PCA 25691]]</f>
        <v>133499</v>
      </c>
    </row>
    <row r="288" spans="1:13" x14ac:dyDescent="0.2">
      <c r="A288" s="12" t="s">
        <v>981</v>
      </c>
      <c r="B288" s="13" t="s">
        <v>982</v>
      </c>
      <c r="C288" s="13">
        <v>1</v>
      </c>
      <c r="D288" s="12" t="s">
        <v>987</v>
      </c>
      <c r="E288" s="14" t="s">
        <v>984</v>
      </c>
      <c r="F288" s="14" t="s">
        <v>988</v>
      </c>
      <c r="G288" s="15" t="s">
        <v>28</v>
      </c>
      <c r="H288" s="15" t="s">
        <v>988</v>
      </c>
      <c r="I288" s="16" t="s">
        <v>989</v>
      </c>
      <c r="J288" s="17">
        <v>2650</v>
      </c>
      <c r="K288" s="17">
        <v>459</v>
      </c>
      <c r="L288" s="17">
        <v>2191</v>
      </c>
      <c r="M288" s="17">
        <f>Table37[[#This Row],[Apportionment Amount Paid from  PCA 25660]]+Table37[[#This Row],[Apportionment Amount Paid from  PCA 25691]]</f>
        <v>2650</v>
      </c>
    </row>
    <row r="289" spans="1:13" x14ac:dyDescent="0.2">
      <c r="A289" s="12" t="s">
        <v>981</v>
      </c>
      <c r="B289" s="13" t="s">
        <v>982</v>
      </c>
      <c r="C289" s="13">
        <v>1</v>
      </c>
      <c r="D289" s="12" t="s">
        <v>990</v>
      </c>
      <c r="E289" s="14" t="s">
        <v>984</v>
      </c>
      <c r="F289" s="14" t="s">
        <v>991</v>
      </c>
      <c r="G289" s="15" t="s">
        <v>28</v>
      </c>
      <c r="H289" s="15" t="s">
        <v>991</v>
      </c>
      <c r="I289" s="16" t="s">
        <v>992</v>
      </c>
      <c r="J289" s="17">
        <v>40436</v>
      </c>
      <c r="K289" s="17">
        <v>7004</v>
      </c>
      <c r="L289" s="17">
        <v>33432</v>
      </c>
      <c r="M289" s="17">
        <f>Table37[[#This Row],[Apportionment Amount Paid from  PCA 25660]]+Table37[[#This Row],[Apportionment Amount Paid from  PCA 25691]]</f>
        <v>40436</v>
      </c>
    </row>
    <row r="290" spans="1:13" x14ac:dyDescent="0.2">
      <c r="A290" s="12" t="s">
        <v>981</v>
      </c>
      <c r="B290" s="13" t="s">
        <v>982</v>
      </c>
      <c r="C290" s="13">
        <v>1</v>
      </c>
      <c r="D290" s="12" t="s">
        <v>993</v>
      </c>
      <c r="E290" s="14" t="s">
        <v>984</v>
      </c>
      <c r="F290" s="14" t="s">
        <v>994</v>
      </c>
      <c r="G290" s="15" t="s">
        <v>28</v>
      </c>
      <c r="H290" s="15" t="s">
        <v>994</v>
      </c>
      <c r="I290" s="16" t="s">
        <v>995</v>
      </c>
      <c r="J290" s="17">
        <v>40378</v>
      </c>
      <c r="K290" s="17">
        <v>6994</v>
      </c>
      <c r="L290" s="17">
        <v>33384</v>
      </c>
      <c r="M290" s="17">
        <f>Table37[[#This Row],[Apportionment Amount Paid from  PCA 25660]]+Table37[[#This Row],[Apportionment Amount Paid from  PCA 25691]]</f>
        <v>40378</v>
      </c>
    </row>
    <row r="291" spans="1:13" x14ac:dyDescent="0.2">
      <c r="A291" s="12" t="s">
        <v>981</v>
      </c>
      <c r="B291" s="13" t="s">
        <v>982</v>
      </c>
      <c r="C291" s="13">
        <v>1</v>
      </c>
      <c r="D291" s="12" t="s">
        <v>996</v>
      </c>
      <c r="E291" s="14" t="s">
        <v>984</v>
      </c>
      <c r="F291" s="14" t="s">
        <v>997</v>
      </c>
      <c r="G291" s="15" t="s">
        <v>28</v>
      </c>
      <c r="H291" s="15" t="s">
        <v>997</v>
      </c>
      <c r="I291" s="16" t="s">
        <v>998</v>
      </c>
      <c r="J291" s="17">
        <v>932393</v>
      </c>
      <c r="K291" s="17">
        <v>161506</v>
      </c>
      <c r="L291" s="17">
        <v>770887</v>
      </c>
      <c r="M291" s="17">
        <f>Table37[[#This Row],[Apportionment Amount Paid from  PCA 25660]]+Table37[[#This Row],[Apportionment Amount Paid from  PCA 25691]]</f>
        <v>932393</v>
      </c>
    </row>
    <row r="292" spans="1:13" x14ac:dyDescent="0.2">
      <c r="A292" s="12" t="s">
        <v>981</v>
      </c>
      <c r="B292" s="13" t="s">
        <v>982</v>
      </c>
      <c r="C292" s="13">
        <v>1</v>
      </c>
      <c r="D292" s="12" t="s">
        <v>999</v>
      </c>
      <c r="E292" s="14" t="s">
        <v>984</v>
      </c>
      <c r="F292" s="14" t="s">
        <v>1000</v>
      </c>
      <c r="G292" s="15" t="s">
        <v>28</v>
      </c>
      <c r="H292" s="15" t="s">
        <v>1000</v>
      </c>
      <c r="I292" s="16" t="s">
        <v>1001</v>
      </c>
      <c r="J292" s="17">
        <v>106390</v>
      </c>
      <c r="K292" s="17">
        <v>18429</v>
      </c>
      <c r="L292" s="17">
        <v>87961</v>
      </c>
      <c r="M292" s="17">
        <f>Table37[[#This Row],[Apportionment Amount Paid from  PCA 25660]]+Table37[[#This Row],[Apportionment Amount Paid from  PCA 25691]]</f>
        <v>106390</v>
      </c>
    </row>
    <row r="293" spans="1:13" x14ac:dyDescent="0.2">
      <c r="A293" s="12" t="s">
        <v>981</v>
      </c>
      <c r="B293" s="13" t="s">
        <v>982</v>
      </c>
      <c r="C293" s="13">
        <v>1</v>
      </c>
      <c r="D293" s="12" t="s">
        <v>1002</v>
      </c>
      <c r="E293" s="14" t="s">
        <v>984</v>
      </c>
      <c r="F293" s="14" t="s">
        <v>1003</v>
      </c>
      <c r="G293" s="15" t="s">
        <v>28</v>
      </c>
      <c r="H293" s="15" t="s">
        <v>1003</v>
      </c>
      <c r="I293" s="16" t="s">
        <v>1004</v>
      </c>
      <c r="J293" s="17">
        <v>145465</v>
      </c>
      <c r="K293" s="17">
        <v>25197</v>
      </c>
      <c r="L293" s="17">
        <v>120268</v>
      </c>
      <c r="M293" s="17">
        <f>Table37[[#This Row],[Apportionment Amount Paid from  PCA 25660]]+Table37[[#This Row],[Apportionment Amount Paid from  PCA 25691]]</f>
        <v>145465</v>
      </c>
    </row>
    <row r="294" spans="1:13" x14ac:dyDescent="0.2">
      <c r="A294" s="12" t="s">
        <v>981</v>
      </c>
      <c r="B294" s="13" t="s">
        <v>982</v>
      </c>
      <c r="C294" s="13">
        <v>1</v>
      </c>
      <c r="D294" s="12" t="s">
        <v>1005</v>
      </c>
      <c r="E294" s="14" t="s">
        <v>984</v>
      </c>
      <c r="F294" s="14" t="s">
        <v>1006</v>
      </c>
      <c r="G294" s="15" t="s">
        <v>28</v>
      </c>
      <c r="H294" s="15" t="s">
        <v>1006</v>
      </c>
      <c r="I294" s="16" t="s">
        <v>1007</v>
      </c>
      <c r="J294" s="17">
        <v>71650</v>
      </c>
      <c r="K294" s="17">
        <v>12411</v>
      </c>
      <c r="L294" s="17">
        <v>59239</v>
      </c>
      <c r="M294" s="17">
        <f>Table37[[#This Row],[Apportionment Amount Paid from  PCA 25660]]+Table37[[#This Row],[Apportionment Amount Paid from  PCA 25691]]</f>
        <v>71650</v>
      </c>
    </row>
    <row r="295" spans="1:13" x14ac:dyDescent="0.2">
      <c r="A295" s="12" t="s">
        <v>1008</v>
      </c>
      <c r="B295" s="13" t="s">
        <v>1009</v>
      </c>
      <c r="C295" s="13">
        <v>1</v>
      </c>
      <c r="D295" s="12" t="s">
        <v>1010</v>
      </c>
      <c r="E295" s="14" t="s">
        <v>1011</v>
      </c>
      <c r="F295" s="14" t="s">
        <v>1012</v>
      </c>
      <c r="G295" s="15" t="s">
        <v>28</v>
      </c>
      <c r="H295" s="15" t="s">
        <v>1012</v>
      </c>
      <c r="I295" s="16" t="s">
        <v>1013</v>
      </c>
      <c r="J295" s="17">
        <v>14355</v>
      </c>
      <c r="K295" s="17">
        <v>2487</v>
      </c>
      <c r="L295" s="17">
        <v>11868</v>
      </c>
      <c r="M295" s="17">
        <f>Table37[[#This Row],[Apportionment Amount Paid from  PCA 25660]]+Table37[[#This Row],[Apportionment Amount Paid from  PCA 25691]]</f>
        <v>14355</v>
      </c>
    </row>
    <row r="296" spans="1:13" x14ac:dyDescent="0.2">
      <c r="A296" s="12" t="s">
        <v>1008</v>
      </c>
      <c r="B296" s="13" t="s">
        <v>1009</v>
      </c>
      <c r="C296" s="13">
        <v>1</v>
      </c>
      <c r="D296" s="12" t="s">
        <v>1014</v>
      </c>
      <c r="E296" s="14" t="s">
        <v>1011</v>
      </c>
      <c r="F296" s="14" t="s">
        <v>1015</v>
      </c>
      <c r="G296" s="15" t="s">
        <v>28</v>
      </c>
      <c r="H296" s="15" t="s">
        <v>1015</v>
      </c>
      <c r="I296" s="16" t="s">
        <v>1016</v>
      </c>
      <c r="J296" s="17">
        <v>19324</v>
      </c>
      <c r="K296" s="17">
        <v>3347</v>
      </c>
      <c r="L296" s="17">
        <v>15977</v>
      </c>
      <c r="M296" s="17">
        <f>Table37[[#This Row],[Apportionment Amount Paid from  PCA 25660]]+Table37[[#This Row],[Apportionment Amount Paid from  PCA 25691]]</f>
        <v>19324</v>
      </c>
    </row>
    <row r="297" spans="1:13" x14ac:dyDescent="0.2">
      <c r="A297" s="12" t="s">
        <v>1008</v>
      </c>
      <c r="B297" s="13" t="s">
        <v>1009</v>
      </c>
      <c r="C297" s="13">
        <v>1</v>
      </c>
      <c r="D297" s="12" t="s">
        <v>1017</v>
      </c>
      <c r="E297" s="14" t="s">
        <v>1011</v>
      </c>
      <c r="F297" s="14" t="s">
        <v>1018</v>
      </c>
      <c r="G297" s="15" t="s">
        <v>28</v>
      </c>
      <c r="H297" s="15" t="s">
        <v>1018</v>
      </c>
      <c r="I297" s="16" t="s">
        <v>1019</v>
      </c>
      <c r="J297" s="17">
        <v>38780</v>
      </c>
      <c r="K297" s="17">
        <v>6717</v>
      </c>
      <c r="L297" s="17">
        <v>32063</v>
      </c>
      <c r="M297" s="17">
        <f>Table37[[#This Row],[Apportionment Amount Paid from  PCA 25660]]+Table37[[#This Row],[Apportionment Amount Paid from  PCA 25691]]</f>
        <v>38780</v>
      </c>
    </row>
    <row r="298" spans="1:13" x14ac:dyDescent="0.2">
      <c r="A298" s="12" t="s">
        <v>1020</v>
      </c>
      <c r="B298" s="13" t="s">
        <v>1021</v>
      </c>
      <c r="C298" s="13">
        <v>1</v>
      </c>
      <c r="D298" s="12" t="s">
        <v>1022</v>
      </c>
      <c r="E298" s="14" t="s">
        <v>1023</v>
      </c>
      <c r="F298" s="14" t="s">
        <v>1024</v>
      </c>
      <c r="G298" s="15" t="s">
        <v>28</v>
      </c>
      <c r="H298" s="15" t="s">
        <v>1024</v>
      </c>
      <c r="I298" s="16" t="s">
        <v>1025</v>
      </c>
      <c r="J298" s="17">
        <v>14800</v>
      </c>
      <c r="K298" s="17">
        <v>2564</v>
      </c>
      <c r="L298" s="17">
        <v>12236</v>
      </c>
      <c r="M298" s="17">
        <f>Table37[[#This Row],[Apportionment Amount Paid from  PCA 25660]]+Table37[[#This Row],[Apportionment Amount Paid from  PCA 25691]]</f>
        <v>14800</v>
      </c>
    </row>
    <row r="299" spans="1:13" x14ac:dyDescent="0.2">
      <c r="A299" s="12" t="s">
        <v>1020</v>
      </c>
      <c r="B299" s="13" t="s">
        <v>1021</v>
      </c>
      <c r="C299" s="13">
        <v>1</v>
      </c>
      <c r="D299" s="12" t="s">
        <v>1026</v>
      </c>
      <c r="E299" s="14" t="s">
        <v>1023</v>
      </c>
      <c r="F299" s="14" t="s">
        <v>1027</v>
      </c>
      <c r="G299" s="15" t="s">
        <v>28</v>
      </c>
      <c r="H299" s="15" t="s">
        <v>1027</v>
      </c>
      <c r="I299" s="16" t="s">
        <v>1028</v>
      </c>
      <c r="J299" s="17">
        <v>2200</v>
      </c>
      <c r="K299" s="17">
        <v>381</v>
      </c>
      <c r="L299" s="17">
        <v>1819</v>
      </c>
      <c r="M299" s="17">
        <f>Table37[[#This Row],[Apportionment Amount Paid from  PCA 25660]]+Table37[[#This Row],[Apportionment Amount Paid from  PCA 25691]]</f>
        <v>2200</v>
      </c>
    </row>
    <row r="300" spans="1:13" x14ac:dyDescent="0.2">
      <c r="A300" s="12" t="s">
        <v>1020</v>
      </c>
      <c r="B300" s="13" t="s">
        <v>1021</v>
      </c>
      <c r="C300" s="13">
        <v>1</v>
      </c>
      <c r="D300" s="12" t="s">
        <v>1029</v>
      </c>
      <c r="E300" s="14" t="s">
        <v>1023</v>
      </c>
      <c r="F300" s="14" t="s">
        <v>1030</v>
      </c>
      <c r="G300" s="15" t="s">
        <v>28</v>
      </c>
      <c r="H300" s="15" t="s">
        <v>1030</v>
      </c>
      <c r="I300" s="16" t="s">
        <v>1031</v>
      </c>
      <c r="J300" s="17">
        <v>6250</v>
      </c>
      <c r="K300" s="17">
        <v>1083</v>
      </c>
      <c r="L300" s="17">
        <v>5167</v>
      </c>
      <c r="M300" s="17">
        <f>Table37[[#This Row],[Apportionment Amount Paid from  PCA 25660]]+Table37[[#This Row],[Apportionment Amount Paid from  PCA 25691]]</f>
        <v>6250</v>
      </c>
    </row>
    <row r="301" spans="1:13" x14ac:dyDescent="0.2">
      <c r="A301" s="12" t="s">
        <v>1020</v>
      </c>
      <c r="B301" s="13" t="s">
        <v>1021</v>
      </c>
      <c r="C301" s="13">
        <v>1</v>
      </c>
      <c r="D301" s="12" t="s">
        <v>1032</v>
      </c>
      <c r="E301" s="14" t="s">
        <v>1023</v>
      </c>
      <c r="F301" s="14" t="s">
        <v>1033</v>
      </c>
      <c r="G301" s="15" t="s">
        <v>28</v>
      </c>
      <c r="H301" s="15" t="s">
        <v>1033</v>
      </c>
      <c r="I301" s="16" t="s">
        <v>1034</v>
      </c>
      <c r="J301" s="17">
        <v>6500</v>
      </c>
      <c r="K301" s="17">
        <v>1126</v>
      </c>
      <c r="L301" s="17">
        <v>5374</v>
      </c>
      <c r="M301" s="17">
        <f>Table37[[#This Row],[Apportionment Amount Paid from  PCA 25660]]+Table37[[#This Row],[Apportionment Amount Paid from  PCA 25691]]</f>
        <v>6500</v>
      </c>
    </row>
    <row r="302" spans="1:13" x14ac:dyDescent="0.2">
      <c r="A302" s="12" t="s">
        <v>1020</v>
      </c>
      <c r="B302" s="13" t="s">
        <v>1021</v>
      </c>
      <c r="C302" s="13">
        <v>1</v>
      </c>
      <c r="D302" s="12" t="s">
        <v>1035</v>
      </c>
      <c r="E302" s="14" t="s">
        <v>1023</v>
      </c>
      <c r="F302" s="14" t="s">
        <v>1036</v>
      </c>
      <c r="G302" s="15" t="s">
        <v>28</v>
      </c>
      <c r="H302" s="15" t="s">
        <v>1036</v>
      </c>
      <c r="I302" s="16" t="s">
        <v>1037</v>
      </c>
      <c r="J302" s="17">
        <v>22680</v>
      </c>
      <c r="K302" s="17">
        <v>3929</v>
      </c>
      <c r="L302" s="17">
        <v>18751</v>
      </c>
      <c r="M302" s="17">
        <f>Table37[[#This Row],[Apportionment Amount Paid from  PCA 25660]]+Table37[[#This Row],[Apportionment Amount Paid from  PCA 25691]]</f>
        <v>22680</v>
      </c>
    </row>
    <row r="303" spans="1:13" x14ac:dyDescent="0.2">
      <c r="A303" s="12" t="s">
        <v>1020</v>
      </c>
      <c r="B303" s="13" t="s">
        <v>1021</v>
      </c>
      <c r="C303" s="13">
        <v>1</v>
      </c>
      <c r="D303" s="12" t="s">
        <v>1038</v>
      </c>
      <c r="E303" s="14" t="s">
        <v>1023</v>
      </c>
      <c r="F303" s="14" t="s">
        <v>1039</v>
      </c>
      <c r="G303" s="15" t="s">
        <v>28</v>
      </c>
      <c r="H303" s="15" t="s">
        <v>1039</v>
      </c>
      <c r="I303" s="16" t="s">
        <v>1040</v>
      </c>
      <c r="J303" s="17">
        <v>32471</v>
      </c>
      <c r="K303" s="17">
        <v>5625</v>
      </c>
      <c r="L303" s="17">
        <v>26846</v>
      </c>
      <c r="M303" s="17">
        <f>Table37[[#This Row],[Apportionment Amount Paid from  PCA 25660]]+Table37[[#This Row],[Apportionment Amount Paid from  PCA 25691]]</f>
        <v>32471</v>
      </c>
    </row>
    <row r="304" spans="1:13" x14ac:dyDescent="0.2">
      <c r="A304" s="12" t="s">
        <v>1041</v>
      </c>
      <c r="B304" s="13" t="s">
        <v>1042</v>
      </c>
      <c r="C304" s="13">
        <v>3</v>
      </c>
      <c r="D304" s="12" t="s">
        <v>1043</v>
      </c>
      <c r="E304" s="14" t="s">
        <v>1044</v>
      </c>
      <c r="F304" s="14" t="s">
        <v>1045</v>
      </c>
      <c r="G304" s="15" t="s">
        <v>28</v>
      </c>
      <c r="H304" s="15" t="s">
        <v>1045</v>
      </c>
      <c r="I304" s="16" t="s">
        <v>1046</v>
      </c>
      <c r="J304" s="17">
        <v>182577</v>
      </c>
      <c r="K304" s="17">
        <v>31625</v>
      </c>
      <c r="L304" s="17">
        <v>150952</v>
      </c>
      <c r="M304" s="17">
        <f>Table37[[#This Row],[Apportionment Amount Paid from  PCA 25660]]+Table37[[#This Row],[Apportionment Amount Paid from  PCA 25691]]</f>
        <v>182577</v>
      </c>
    </row>
    <row r="305" spans="1:13" x14ac:dyDescent="0.2">
      <c r="A305" s="12" t="s">
        <v>1041</v>
      </c>
      <c r="B305" s="13" t="s">
        <v>1042</v>
      </c>
      <c r="C305" s="13">
        <v>3</v>
      </c>
      <c r="D305" s="12" t="s">
        <v>1047</v>
      </c>
      <c r="E305" s="14" t="s">
        <v>1044</v>
      </c>
      <c r="F305" s="14" t="s">
        <v>1048</v>
      </c>
      <c r="G305" s="15" t="s">
        <v>28</v>
      </c>
      <c r="H305" s="15" t="s">
        <v>1048</v>
      </c>
      <c r="I305" s="16" t="s">
        <v>1049</v>
      </c>
      <c r="J305" s="17">
        <v>34567</v>
      </c>
      <c r="K305" s="17">
        <v>5988</v>
      </c>
      <c r="L305" s="17">
        <v>28579</v>
      </c>
      <c r="M305" s="17">
        <f>Table37[[#This Row],[Apportionment Amount Paid from  PCA 25660]]+Table37[[#This Row],[Apportionment Amount Paid from  PCA 25691]]</f>
        <v>34567</v>
      </c>
    </row>
    <row r="306" spans="1:13" x14ac:dyDescent="0.2">
      <c r="A306" s="12" t="s">
        <v>1041</v>
      </c>
      <c r="B306" s="13" t="s">
        <v>1042</v>
      </c>
      <c r="C306" s="13">
        <v>3</v>
      </c>
      <c r="D306" s="12" t="s">
        <v>1050</v>
      </c>
      <c r="E306" s="14" t="s">
        <v>1044</v>
      </c>
      <c r="F306" s="14" t="s">
        <v>1051</v>
      </c>
      <c r="G306" s="15" t="s">
        <v>28</v>
      </c>
      <c r="H306" s="15" t="s">
        <v>1051</v>
      </c>
      <c r="I306" s="16" t="s">
        <v>1052</v>
      </c>
      <c r="J306" s="17">
        <v>455870</v>
      </c>
      <c r="K306" s="17">
        <v>78964</v>
      </c>
      <c r="L306" s="17">
        <v>376906</v>
      </c>
      <c r="M306" s="17">
        <f>Table37[[#This Row],[Apportionment Amount Paid from  PCA 25660]]+Table37[[#This Row],[Apportionment Amount Paid from  PCA 25691]]</f>
        <v>455870</v>
      </c>
    </row>
    <row r="307" spans="1:13" x14ac:dyDescent="0.2">
      <c r="A307" s="12" t="s">
        <v>1041</v>
      </c>
      <c r="B307" s="13" t="s">
        <v>1042</v>
      </c>
      <c r="C307" s="13">
        <v>3</v>
      </c>
      <c r="D307" s="12" t="s">
        <v>1053</v>
      </c>
      <c r="E307" s="14" t="s">
        <v>1044</v>
      </c>
      <c r="F307" s="14" t="s">
        <v>1054</v>
      </c>
      <c r="G307" s="15" t="s">
        <v>28</v>
      </c>
      <c r="H307" s="15" t="s">
        <v>1054</v>
      </c>
      <c r="I307" s="16" t="s">
        <v>1055</v>
      </c>
      <c r="J307" s="17">
        <v>90582</v>
      </c>
      <c r="K307" s="17">
        <v>15690</v>
      </c>
      <c r="L307" s="17">
        <v>74892</v>
      </c>
      <c r="M307" s="17">
        <f>Table37[[#This Row],[Apportionment Amount Paid from  PCA 25660]]+Table37[[#This Row],[Apportionment Amount Paid from  PCA 25691]]</f>
        <v>90582</v>
      </c>
    </row>
    <row r="308" spans="1:13" x14ac:dyDescent="0.2">
      <c r="A308" s="12" t="s">
        <v>1056</v>
      </c>
      <c r="B308" s="13" t="s">
        <v>1057</v>
      </c>
      <c r="C308" s="13">
        <v>6</v>
      </c>
      <c r="D308" s="12" t="s">
        <v>1058</v>
      </c>
      <c r="E308" s="14" t="s">
        <v>1059</v>
      </c>
      <c r="F308" s="14" t="s">
        <v>1060</v>
      </c>
      <c r="G308" s="15" t="s">
        <v>28</v>
      </c>
      <c r="H308" s="15" t="s">
        <v>1060</v>
      </c>
      <c r="I308" s="16" t="s">
        <v>1061</v>
      </c>
      <c r="J308" s="17">
        <v>152842</v>
      </c>
      <c r="K308" s="17">
        <v>26475</v>
      </c>
      <c r="L308" s="17">
        <v>126367</v>
      </c>
      <c r="M308" s="17">
        <f>Table37[[#This Row],[Apportionment Amount Paid from  PCA 25660]]+Table37[[#This Row],[Apportionment Amount Paid from  PCA 25691]]</f>
        <v>152842</v>
      </c>
    </row>
    <row r="309" spans="1:13" x14ac:dyDescent="0.2">
      <c r="A309" s="12" t="s">
        <v>1056</v>
      </c>
      <c r="B309" s="13" t="s">
        <v>1057</v>
      </c>
      <c r="C309" s="13">
        <v>6</v>
      </c>
      <c r="D309" s="12" t="s">
        <v>1062</v>
      </c>
      <c r="E309" s="14" t="s">
        <v>1059</v>
      </c>
      <c r="F309" s="14" t="s">
        <v>1063</v>
      </c>
      <c r="G309" s="15" t="s">
        <v>28</v>
      </c>
      <c r="H309" s="15" t="s">
        <v>1063</v>
      </c>
      <c r="I309" s="16" t="s">
        <v>1064</v>
      </c>
      <c r="J309" s="17">
        <v>69157</v>
      </c>
      <c r="K309" s="17">
        <v>11979</v>
      </c>
      <c r="L309" s="17">
        <v>57178</v>
      </c>
      <c r="M309" s="17">
        <f>Table37[[#This Row],[Apportionment Amount Paid from  PCA 25660]]+Table37[[#This Row],[Apportionment Amount Paid from  PCA 25691]]</f>
        <v>69157</v>
      </c>
    </row>
    <row r="310" spans="1:13" x14ac:dyDescent="0.2">
      <c r="A310" s="12" t="s">
        <v>1056</v>
      </c>
      <c r="B310" s="13" t="s">
        <v>1057</v>
      </c>
      <c r="C310" s="13">
        <v>6</v>
      </c>
      <c r="D310" s="12" t="s">
        <v>1065</v>
      </c>
      <c r="E310" s="14" t="s">
        <v>1059</v>
      </c>
      <c r="F310" s="14" t="s">
        <v>1066</v>
      </c>
      <c r="G310" s="15" t="s">
        <v>28</v>
      </c>
      <c r="H310" s="15" t="s">
        <v>1066</v>
      </c>
      <c r="I310" s="16" t="s">
        <v>1067</v>
      </c>
      <c r="J310" s="17">
        <v>43245</v>
      </c>
      <c r="K310" s="17">
        <v>7491</v>
      </c>
      <c r="L310" s="17">
        <v>35754</v>
      </c>
      <c r="M310" s="17">
        <f>Table37[[#This Row],[Apportionment Amount Paid from  PCA 25660]]+Table37[[#This Row],[Apportionment Amount Paid from  PCA 25691]]</f>
        <v>43245</v>
      </c>
    </row>
    <row r="311" spans="1:13" x14ac:dyDescent="0.2">
      <c r="A311" s="12" t="s">
        <v>1056</v>
      </c>
      <c r="B311" s="13" t="s">
        <v>1057</v>
      </c>
      <c r="C311" s="13">
        <v>6</v>
      </c>
      <c r="D311" s="12" t="s">
        <v>1068</v>
      </c>
      <c r="E311" s="14" t="s">
        <v>1059</v>
      </c>
      <c r="F311" s="14" t="s">
        <v>1069</v>
      </c>
      <c r="G311" s="15" t="s">
        <v>28</v>
      </c>
      <c r="H311" s="15" t="s">
        <v>1069</v>
      </c>
      <c r="I311" s="16" t="s">
        <v>1070</v>
      </c>
      <c r="J311" s="17">
        <v>31317</v>
      </c>
      <c r="K311" s="17">
        <v>5425</v>
      </c>
      <c r="L311" s="17">
        <v>25892</v>
      </c>
      <c r="M311" s="17">
        <f>Table37[[#This Row],[Apportionment Amount Paid from  PCA 25660]]+Table37[[#This Row],[Apportionment Amount Paid from  PCA 25691]]</f>
        <v>31317</v>
      </c>
    </row>
    <row r="312" spans="1:13" x14ac:dyDescent="0.2">
      <c r="A312" s="12" t="s">
        <v>1056</v>
      </c>
      <c r="B312" s="13" t="s">
        <v>1057</v>
      </c>
      <c r="C312" s="13">
        <v>6</v>
      </c>
      <c r="D312" s="12" t="s">
        <v>1071</v>
      </c>
      <c r="E312" s="14" t="s">
        <v>1059</v>
      </c>
      <c r="F312" s="14" t="s">
        <v>1072</v>
      </c>
      <c r="G312" s="15" t="s">
        <v>28</v>
      </c>
      <c r="H312" s="15" t="s">
        <v>1072</v>
      </c>
      <c r="I312" s="16" t="s">
        <v>1073</v>
      </c>
      <c r="J312" s="17">
        <v>9790</v>
      </c>
      <c r="K312" s="17">
        <v>1696</v>
      </c>
      <c r="L312" s="17">
        <v>8094</v>
      </c>
      <c r="M312" s="17">
        <f>Table37[[#This Row],[Apportionment Amount Paid from  PCA 25660]]+Table37[[#This Row],[Apportionment Amount Paid from  PCA 25691]]</f>
        <v>9790</v>
      </c>
    </row>
    <row r="313" spans="1:13" x14ac:dyDescent="0.2">
      <c r="A313" s="12" t="s">
        <v>1056</v>
      </c>
      <c r="B313" s="13" t="s">
        <v>1057</v>
      </c>
      <c r="C313" s="13">
        <v>6</v>
      </c>
      <c r="D313" s="12" t="s">
        <v>1074</v>
      </c>
      <c r="E313" s="14" t="s">
        <v>1059</v>
      </c>
      <c r="F313" s="14" t="s">
        <v>1075</v>
      </c>
      <c r="G313" s="15" t="s">
        <v>28</v>
      </c>
      <c r="H313" s="15" t="s">
        <v>1075</v>
      </c>
      <c r="I313" s="16" t="s">
        <v>1076</v>
      </c>
      <c r="J313" s="17">
        <v>38092</v>
      </c>
      <c r="K313" s="17">
        <v>6598</v>
      </c>
      <c r="L313" s="17">
        <v>31494</v>
      </c>
      <c r="M313" s="17">
        <f>Table37[[#This Row],[Apportionment Amount Paid from  PCA 25660]]+Table37[[#This Row],[Apportionment Amount Paid from  PCA 25691]]</f>
        <v>38092</v>
      </c>
    </row>
    <row r="314" spans="1:13" x14ac:dyDescent="0.2">
      <c r="A314" s="12" t="s">
        <v>1056</v>
      </c>
      <c r="B314" s="13" t="s">
        <v>1057</v>
      </c>
      <c r="C314" s="13">
        <v>6</v>
      </c>
      <c r="D314" s="12" t="s">
        <v>1077</v>
      </c>
      <c r="E314" s="13" t="s">
        <v>1059</v>
      </c>
      <c r="F314" s="45" t="s">
        <v>1078</v>
      </c>
      <c r="G314" s="15" t="s">
        <v>28</v>
      </c>
      <c r="H314" s="15" t="s">
        <v>1078</v>
      </c>
      <c r="I314" s="16" t="s">
        <v>1079</v>
      </c>
      <c r="J314" s="46">
        <v>6600</v>
      </c>
      <c r="K314" s="46">
        <v>1143</v>
      </c>
      <c r="L314" s="46">
        <v>5457</v>
      </c>
      <c r="M314" s="46">
        <f>Table37[[#This Row],[Apportionment Amount Paid from  PCA 25660]]+Table37[[#This Row],[Apportionment Amount Paid from  PCA 25691]]</f>
        <v>6600</v>
      </c>
    </row>
    <row r="315" spans="1:13" x14ac:dyDescent="0.2">
      <c r="A315" s="12" t="s">
        <v>1056</v>
      </c>
      <c r="B315" s="13" t="s">
        <v>1057</v>
      </c>
      <c r="C315" s="13">
        <v>6</v>
      </c>
      <c r="D315" s="12" t="s">
        <v>1080</v>
      </c>
      <c r="E315" s="13" t="s">
        <v>1059</v>
      </c>
      <c r="F315" s="45" t="s">
        <v>1081</v>
      </c>
      <c r="G315" s="15" t="s">
        <v>28</v>
      </c>
      <c r="H315" s="15" t="s">
        <v>1081</v>
      </c>
      <c r="I315" s="16" t="s">
        <v>1082</v>
      </c>
      <c r="J315" s="46">
        <v>1485</v>
      </c>
      <c r="K315" s="46">
        <v>257</v>
      </c>
      <c r="L315" s="46">
        <v>1228</v>
      </c>
      <c r="M315" s="46">
        <f>Table37[[#This Row],[Apportionment Amount Paid from  PCA 25660]]+Table37[[#This Row],[Apportionment Amount Paid from  PCA 25691]]</f>
        <v>1485</v>
      </c>
    </row>
    <row r="316" spans="1:13" x14ac:dyDescent="0.2">
      <c r="A316" s="12" t="s">
        <v>1056</v>
      </c>
      <c r="B316" s="13" t="s">
        <v>1057</v>
      </c>
      <c r="C316" s="13">
        <v>6</v>
      </c>
      <c r="D316" s="12" t="s">
        <v>1083</v>
      </c>
      <c r="E316" s="13" t="s">
        <v>1059</v>
      </c>
      <c r="F316" s="45" t="s">
        <v>1084</v>
      </c>
      <c r="G316" s="15" t="s">
        <v>28</v>
      </c>
      <c r="H316" s="15" t="s">
        <v>1084</v>
      </c>
      <c r="I316" s="16" t="s">
        <v>1085</v>
      </c>
      <c r="J316" s="46">
        <v>7133</v>
      </c>
      <c r="K316" s="46">
        <v>1236</v>
      </c>
      <c r="L316" s="46">
        <v>5897</v>
      </c>
      <c r="M316" s="46">
        <f>Table37[[#This Row],[Apportionment Amount Paid from  PCA 25660]]+Table37[[#This Row],[Apportionment Amount Paid from  PCA 25691]]</f>
        <v>7133</v>
      </c>
    </row>
    <row r="317" spans="1:13" x14ac:dyDescent="0.2">
      <c r="A317" s="12" t="s">
        <v>1056</v>
      </c>
      <c r="B317" s="13" t="s">
        <v>1057</v>
      </c>
      <c r="C317" s="13">
        <v>6</v>
      </c>
      <c r="D317" s="12" t="s">
        <v>1086</v>
      </c>
      <c r="E317" s="13" t="s">
        <v>1059</v>
      </c>
      <c r="F317" s="45" t="s">
        <v>1087</v>
      </c>
      <c r="G317" s="15" t="s">
        <v>28</v>
      </c>
      <c r="H317" s="15" t="s">
        <v>1087</v>
      </c>
      <c r="I317" s="16" t="s">
        <v>1088</v>
      </c>
      <c r="J317" s="46">
        <v>16500</v>
      </c>
      <c r="K317" s="46">
        <v>2858</v>
      </c>
      <c r="L317" s="46">
        <v>13642</v>
      </c>
      <c r="M317" s="46">
        <f>Table37[[#This Row],[Apportionment Amount Paid from  PCA 25660]]+Table37[[#This Row],[Apportionment Amount Paid from  PCA 25691]]</f>
        <v>16500</v>
      </c>
    </row>
    <row r="318" spans="1:13" x14ac:dyDescent="0.2">
      <c r="A318" s="12" t="s">
        <v>1056</v>
      </c>
      <c r="B318" s="13" t="s">
        <v>1057</v>
      </c>
      <c r="C318" s="13">
        <v>6</v>
      </c>
      <c r="D318" s="12" t="s">
        <v>1089</v>
      </c>
      <c r="E318" s="13" t="s">
        <v>1059</v>
      </c>
      <c r="F318" s="45" t="s">
        <v>1090</v>
      </c>
      <c r="G318" s="15" t="s">
        <v>28</v>
      </c>
      <c r="H318" s="15" t="s">
        <v>1090</v>
      </c>
      <c r="I318" s="16" t="s">
        <v>1091</v>
      </c>
      <c r="J318" s="46">
        <v>60888</v>
      </c>
      <c r="K318" s="46">
        <v>10547</v>
      </c>
      <c r="L318" s="46">
        <v>50341</v>
      </c>
      <c r="M318" s="46">
        <f>Table37[[#This Row],[Apportionment Amount Paid from  PCA 25660]]+Table37[[#This Row],[Apportionment Amount Paid from  PCA 25691]]</f>
        <v>60888</v>
      </c>
    </row>
    <row r="319" spans="1:13" x14ac:dyDescent="0.2">
      <c r="A319" s="12" t="s">
        <v>1056</v>
      </c>
      <c r="B319" s="13" t="s">
        <v>1057</v>
      </c>
      <c r="C319" s="13">
        <v>6</v>
      </c>
      <c r="D319" s="12" t="s">
        <v>1092</v>
      </c>
      <c r="E319" s="13" t="s">
        <v>1059</v>
      </c>
      <c r="F319" s="45" t="s">
        <v>1093</v>
      </c>
      <c r="G319" s="15" t="s">
        <v>28</v>
      </c>
      <c r="H319" s="15" t="s">
        <v>1093</v>
      </c>
      <c r="I319" s="16" t="s">
        <v>1094</v>
      </c>
      <c r="J319" s="46">
        <v>147795</v>
      </c>
      <c r="K319" s="46">
        <v>25601</v>
      </c>
      <c r="L319" s="46">
        <v>122194</v>
      </c>
      <c r="M319" s="46">
        <f>Table37[[#This Row],[Apportionment Amount Paid from  PCA 25660]]+Table37[[#This Row],[Apportionment Amount Paid from  PCA 25691]]</f>
        <v>147795</v>
      </c>
    </row>
    <row r="320" spans="1:13" x14ac:dyDescent="0.2">
      <c r="A320" s="12" t="s">
        <v>1056</v>
      </c>
      <c r="B320" s="13" t="s">
        <v>1057</v>
      </c>
      <c r="C320" s="13">
        <v>6</v>
      </c>
      <c r="D320" s="12" t="s">
        <v>1095</v>
      </c>
      <c r="E320" s="13" t="s">
        <v>1059</v>
      </c>
      <c r="F320" s="45" t="s">
        <v>1096</v>
      </c>
      <c r="G320" s="15" t="s">
        <v>28</v>
      </c>
      <c r="H320" s="15" t="s">
        <v>1096</v>
      </c>
      <c r="I320" s="16" t="s">
        <v>1097</v>
      </c>
      <c r="J320" s="46">
        <v>219970</v>
      </c>
      <c r="K320" s="46">
        <v>38102</v>
      </c>
      <c r="L320" s="46">
        <v>181868</v>
      </c>
      <c r="M320" s="46">
        <f>Table37[[#This Row],[Apportionment Amount Paid from  PCA 25660]]+Table37[[#This Row],[Apportionment Amount Paid from  PCA 25691]]</f>
        <v>219970</v>
      </c>
    </row>
    <row r="321" spans="1:13" x14ac:dyDescent="0.2">
      <c r="A321" s="12" t="s">
        <v>1056</v>
      </c>
      <c r="B321" s="13" t="s">
        <v>1057</v>
      </c>
      <c r="C321" s="13">
        <v>6</v>
      </c>
      <c r="D321" s="12" t="s">
        <v>1098</v>
      </c>
      <c r="E321" s="13" t="s">
        <v>1059</v>
      </c>
      <c r="F321" s="45" t="s">
        <v>1099</v>
      </c>
      <c r="G321" s="15" t="s">
        <v>28</v>
      </c>
      <c r="H321" s="15" t="s">
        <v>1099</v>
      </c>
      <c r="I321" s="16" t="s">
        <v>1100</v>
      </c>
      <c r="J321" s="46">
        <v>17970</v>
      </c>
      <c r="K321" s="46">
        <v>3113</v>
      </c>
      <c r="L321" s="46">
        <v>14857</v>
      </c>
      <c r="M321" s="46">
        <f>Table37[[#This Row],[Apportionment Amount Paid from  PCA 25660]]+Table37[[#This Row],[Apportionment Amount Paid from  PCA 25691]]</f>
        <v>17970</v>
      </c>
    </row>
    <row r="322" spans="1:13" x14ac:dyDescent="0.2">
      <c r="A322" s="12" t="s">
        <v>1056</v>
      </c>
      <c r="B322" s="13" t="s">
        <v>1057</v>
      </c>
      <c r="C322" s="13">
        <v>6</v>
      </c>
      <c r="D322" s="12" t="s">
        <v>1101</v>
      </c>
      <c r="E322" s="13" t="s">
        <v>1059</v>
      </c>
      <c r="F322" s="45" t="s">
        <v>1102</v>
      </c>
      <c r="G322" s="15" t="s">
        <v>28</v>
      </c>
      <c r="H322" s="15" t="s">
        <v>1102</v>
      </c>
      <c r="I322" s="16" t="s">
        <v>1103</v>
      </c>
      <c r="J322" s="46">
        <v>199714</v>
      </c>
      <c r="K322" s="46">
        <v>34594</v>
      </c>
      <c r="L322" s="46">
        <v>165120</v>
      </c>
      <c r="M322" s="46">
        <f>Table37[[#This Row],[Apportionment Amount Paid from  PCA 25660]]+Table37[[#This Row],[Apportionment Amount Paid from  PCA 25691]]</f>
        <v>199714</v>
      </c>
    </row>
    <row r="323" spans="1:13" x14ac:dyDescent="0.2">
      <c r="A323" s="12" t="s">
        <v>1056</v>
      </c>
      <c r="B323" s="13" t="s">
        <v>1057</v>
      </c>
      <c r="C323" s="13">
        <v>6</v>
      </c>
      <c r="D323" s="12" t="s">
        <v>1104</v>
      </c>
      <c r="E323" s="13" t="s">
        <v>1059</v>
      </c>
      <c r="F323" s="45" t="s">
        <v>1105</v>
      </c>
      <c r="G323" s="15" t="s">
        <v>28</v>
      </c>
      <c r="H323" s="15" t="s">
        <v>1105</v>
      </c>
      <c r="I323" s="16" t="s">
        <v>1106</v>
      </c>
      <c r="J323" s="46">
        <v>37710</v>
      </c>
      <c r="K323" s="46">
        <v>6532</v>
      </c>
      <c r="L323" s="46">
        <v>31178</v>
      </c>
      <c r="M323" s="46">
        <f>Table37[[#This Row],[Apportionment Amount Paid from  PCA 25660]]+Table37[[#This Row],[Apportionment Amount Paid from  PCA 25691]]</f>
        <v>37710</v>
      </c>
    </row>
    <row r="324" spans="1:13" x14ac:dyDescent="0.2">
      <c r="A324" s="12" t="s">
        <v>1056</v>
      </c>
      <c r="B324" s="13" t="s">
        <v>1057</v>
      </c>
      <c r="C324" s="13">
        <v>6</v>
      </c>
      <c r="D324" s="12" t="s">
        <v>1107</v>
      </c>
      <c r="E324" s="13" t="s">
        <v>1059</v>
      </c>
      <c r="F324" s="45" t="s">
        <v>1108</v>
      </c>
      <c r="G324" s="15" t="s">
        <v>28</v>
      </c>
      <c r="H324" s="15" t="s">
        <v>1108</v>
      </c>
      <c r="I324" s="16" t="s">
        <v>1109</v>
      </c>
      <c r="J324" s="46">
        <v>11351</v>
      </c>
      <c r="K324" s="46">
        <v>1966</v>
      </c>
      <c r="L324" s="46">
        <v>9385</v>
      </c>
      <c r="M324" s="46">
        <f>Table37[[#This Row],[Apportionment Amount Paid from  PCA 25660]]+Table37[[#This Row],[Apportionment Amount Paid from  PCA 25691]]</f>
        <v>11351</v>
      </c>
    </row>
    <row r="325" spans="1:13" x14ac:dyDescent="0.2">
      <c r="A325" s="12" t="s">
        <v>1056</v>
      </c>
      <c r="B325" s="13" t="s">
        <v>1057</v>
      </c>
      <c r="C325" s="13">
        <v>6</v>
      </c>
      <c r="D325" s="12" t="s">
        <v>1110</v>
      </c>
      <c r="E325" s="13" t="s">
        <v>1059</v>
      </c>
      <c r="F325" s="45" t="s">
        <v>1111</v>
      </c>
      <c r="G325" s="15" t="s">
        <v>28</v>
      </c>
      <c r="H325" s="15" t="s">
        <v>1111</v>
      </c>
      <c r="I325" s="16" t="s">
        <v>1112</v>
      </c>
      <c r="J325" s="46">
        <v>87132</v>
      </c>
      <c r="K325" s="46">
        <v>15093</v>
      </c>
      <c r="L325" s="46">
        <v>72039</v>
      </c>
      <c r="M325" s="46">
        <f>Table37[[#This Row],[Apportionment Amount Paid from  PCA 25660]]+Table37[[#This Row],[Apportionment Amount Paid from  PCA 25691]]</f>
        <v>87132</v>
      </c>
    </row>
    <row r="326" spans="1:13" x14ac:dyDescent="0.2">
      <c r="A326" s="12" t="s">
        <v>1056</v>
      </c>
      <c r="B326" s="13" t="s">
        <v>1057</v>
      </c>
      <c r="C326" s="13">
        <v>6</v>
      </c>
      <c r="D326" s="12" t="s">
        <v>1113</v>
      </c>
      <c r="E326" s="13" t="s">
        <v>1059</v>
      </c>
      <c r="F326" s="45" t="s">
        <v>1114</v>
      </c>
      <c r="G326" s="15" t="s">
        <v>28</v>
      </c>
      <c r="H326" s="15" t="s">
        <v>1114</v>
      </c>
      <c r="I326" s="16" t="s">
        <v>1115</v>
      </c>
      <c r="J326" s="46">
        <v>104753</v>
      </c>
      <c r="K326" s="46">
        <v>18145</v>
      </c>
      <c r="L326" s="46">
        <v>86608</v>
      </c>
      <c r="M326" s="46">
        <f>Table37[[#This Row],[Apportionment Amount Paid from  PCA 25660]]+Table37[[#This Row],[Apportionment Amount Paid from  PCA 25691]]</f>
        <v>104753</v>
      </c>
    </row>
    <row r="327" spans="1:13" x14ac:dyDescent="0.2">
      <c r="A327" s="12" t="s">
        <v>1116</v>
      </c>
      <c r="B327" s="13" t="s">
        <v>1117</v>
      </c>
      <c r="C327" s="13">
        <v>21</v>
      </c>
      <c r="D327" s="12" t="s">
        <v>1118</v>
      </c>
      <c r="E327" s="13" t="s">
        <v>1119</v>
      </c>
      <c r="F327" s="45" t="s">
        <v>1120</v>
      </c>
      <c r="G327" s="15" t="s">
        <v>28</v>
      </c>
      <c r="H327" s="15" t="s">
        <v>1120</v>
      </c>
      <c r="I327" s="16" t="s">
        <v>1121</v>
      </c>
      <c r="J327" s="46">
        <v>55990</v>
      </c>
      <c r="K327" s="46">
        <v>9698</v>
      </c>
      <c r="L327" s="46">
        <v>46292</v>
      </c>
      <c r="M327" s="46">
        <f>Table37[[#This Row],[Apportionment Amount Paid from  PCA 25660]]+Table37[[#This Row],[Apportionment Amount Paid from  PCA 25691]]</f>
        <v>55990</v>
      </c>
    </row>
    <row r="328" spans="1:13" x14ac:dyDescent="0.2">
      <c r="A328" s="12" t="s">
        <v>1116</v>
      </c>
      <c r="B328" s="13" t="s">
        <v>1117</v>
      </c>
      <c r="C328" s="13">
        <v>21</v>
      </c>
      <c r="D328" s="12" t="s">
        <v>1122</v>
      </c>
      <c r="E328" s="13" t="s">
        <v>1119</v>
      </c>
      <c r="F328" s="45" t="s">
        <v>1123</v>
      </c>
      <c r="G328" s="15" t="s">
        <v>28</v>
      </c>
      <c r="H328" s="15" t="s">
        <v>1123</v>
      </c>
      <c r="I328" s="16" t="s">
        <v>1124</v>
      </c>
      <c r="J328" s="46">
        <v>154004</v>
      </c>
      <c r="K328" s="46">
        <v>26676</v>
      </c>
      <c r="L328" s="46">
        <v>127328</v>
      </c>
      <c r="M328" s="46">
        <f>Table37[[#This Row],[Apportionment Amount Paid from  PCA 25660]]+Table37[[#This Row],[Apportionment Amount Paid from  PCA 25691]]</f>
        <v>154004</v>
      </c>
    </row>
    <row r="329" spans="1:13" x14ac:dyDescent="0.2">
      <c r="A329" s="12" t="s">
        <v>1116</v>
      </c>
      <c r="B329" s="13" t="s">
        <v>1117</v>
      </c>
      <c r="C329" s="13">
        <v>21</v>
      </c>
      <c r="D329" s="12" t="s">
        <v>1125</v>
      </c>
      <c r="E329" s="13" t="s">
        <v>1119</v>
      </c>
      <c r="F329" s="45" t="s">
        <v>1126</v>
      </c>
      <c r="G329" s="15" t="s">
        <v>28</v>
      </c>
      <c r="H329" s="15" t="s">
        <v>1126</v>
      </c>
      <c r="I329" s="16" t="s">
        <v>1127</v>
      </c>
      <c r="J329" s="46">
        <v>368542</v>
      </c>
      <c r="K329" s="46">
        <v>63838</v>
      </c>
      <c r="L329" s="46">
        <v>304704</v>
      </c>
      <c r="M329" s="46">
        <f>Table37[[#This Row],[Apportionment Amount Paid from  PCA 25660]]+Table37[[#This Row],[Apportionment Amount Paid from  PCA 25691]]</f>
        <v>368542</v>
      </c>
    </row>
    <row r="330" spans="1:13" x14ac:dyDescent="0.2">
      <c r="A330" s="12" t="s">
        <v>1128</v>
      </c>
      <c r="B330" s="13" t="s">
        <v>1129</v>
      </c>
      <c r="C330" s="13">
        <v>22</v>
      </c>
      <c r="D330" s="12" t="s">
        <v>1130</v>
      </c>
      <c r="E330" s="13" t="s">
        <v>1131</v>
      </c>
      <c r="F330" s="45" t="s">
        <v>1132</v>
      </c>
      <c r="G330" s="15" t="s">
        <v>28</v>
      </c>
      <c r="H330" s="15" t="s">
        <v>1132</v>
      </c>
      <c r="I330" s="16" t="s">
        <v>1133</v>
      </c>
      <c r="J330" s="46">
        <v>77911</v>
      </c>
      <c r="K330" s="46">
        <v>13495</v>
      </c>
      <c r="L330" s="46">
        <v>64416</v>
      </c>
      <c r="M330" s="46">
        <f>Table37[[#This Row],[Apportionment Amount Paid from  PCA 25660]]+Table37[[#This Row],[Apportionment Amount Paid from  PCA 25691]]</f>
        <v>77911</v>
      </c>
    </row>
    <row r="331" spans="1:13" x14ac:dyDescent="0.2">
      <c r="A331" s="12" t="s">
        <v>1128</v>
      </c>
      <c r="B331" s="13" t="s">
        <v>1129</v>
      </c>
      <c r="C331" s="13">
        <v>22</v>
      </c>
      <c r="D331" s="12" t="s">
        <v>1134</v>
      </c>
      <c r="E331" s="13" t="s">
        <v>1131</v>
      </c>
      <c r="F331" s="45" t="s">
        <v>1135</v>
      </c>
      <c r="G331" s="15" t="s">
        <v>28</v>
      </c>
      <c r="H331" s="15" t="s">
        <v>1135</v>
      </c>
      <c r="I331" s="16" t="s">
        <v>1136</v>
      </c>
      <c r="J331" s="46">
        <v>33783</v>
      </c>
      <c r="K331" s="46">
        <v>5852</v>
      </c>
      <c r="L331" s="46">
        <v>27931</v>
      </c>
      <c r="M331" s="46">
        <f>Table37[[#This Row],[Apportionment Amount Paid from  PCA 25660]]+Table37[[#This Row],[Apportionment Amount Paid from  PCA 25691]]</f>
        <v>33783</v>
      </c>
    </row>
    <row r="332" spans="1:13" x14ac:dyDescent="0.2">
      <c r="A332" s="12" t="s">
        <v>1128</v>
      </c>
      <c r="B332" s="13" t="s">
        <v>1129</v>
      </c>
      <c r="C332" s="13">
        <v>22</v>
      </c>
      <c r="D332" s="12" t="s">
        <v>1137</v>
      </c>
      <c r="E332" s="13" t="s">
        <v>1131</v>
      </c>
      <c r="F332" s="45" t="s">
        <v>1138</v>
      </c>
      <c r="G332" s="15" t="s">
        <v>28</v>
      </c>
      <c r="H332" s="15" t="s">
        <v>1138</v>
      </c>
      <c r="I332" s="16" t="s">
        <v>1139</v>
      </c>
      <c r="J332" s="46">
        <v>32721</v>
      </c>
      <c r="K332" s="46">
        <v>5668</v>
      </c>
      <c r="L332" s="46">
        <v>27053</v>
      </c>
      <c r="M332" s="46">
        <f>Table37[[#This Row],[Apportionment Amount Paid from  PCA 25660]]+Table37[[#This Row],[Apportionment Amount Paid from  PCA 25691]]</f>
        <v>32721</v>
      </c>
    </row>
    <row r="333" spans="1:13" x14ac:dyDescent="0.2">
      <c r="A333" s="12" t="s">
        <v>1128</v>
      </c>
      <c r="B333" s="13" t="s">
        <v>1129</v>
      </c>
      <c r="C333" s="13">
        <v>22</v>
      </c>
      <c r="D333" s="12" t="s">
        <v>1140</v>
      </c>
      <c r="E333" s="13" t="s">
        <v>1131</v>
      </c>
      <c r="F333" s="45" t="s">
        <v>1141</v>
      </c>
      <c r="G333" s="15" t="s">
        <v>28</v>
      </c>
      <c r="H333" s="15" t="s">
        <v>1141</v>
      </c>
      <c r="I333" s="16" t="s">
        <v>1142</v>
      </c>
      <c r="J333" s="46">
        <v>30135</v>
      </c>
      <c r="K333" s="46">
        <v>5220</v>
      </c>
      <c r="L333" s="46">
        <v>24915</v>
      </c>
      <c r="M333" s="46">
        <f>Table37[[#This Row],[Apportionment Amount Paid from  PCA 25660]]+Table37[[#This Row],[Apportionment Amount Paid from  PCA 25691]]</f>
        <v>30135</v>
      </c>
    </row>
    <row r="334" spans="1:13" x14ac:dyDescent="0.2">
      <c r="A334" s="12" t="s">
        <v>1128</v>
      </c>
      <c r="B334" s="13" t="s">
        <v>1129</v>
      </c>
      <c r="C334" s="13">
        <v>22</v>
      </c>
      <c r="D334" s="12" t="s">
        <v>1143</v>
      </c>
      <c r="E334" s="13" t="s">
        <v>1131</v>
      </c>
      <c r="F334" s="45" t="s">
        <v>1144</v>
      </c>
      <c r="G334" s="15" t="s">
        <v>28</v>
      </c>
      <c r="H334" s="15" t="s">
        <v>1144</v>
      </c>
      <c r="I334" s="16" t="s">
        <v>1145</v>
      </c>
      <c r="J334" s="46">
        <v>24548</v>
      </c>
      <c r="K334" s="46">
        <v>4252</v>
      </c>
      <c r="L334" s="46">
        <v>20296</v>
      </c>
      <c r="M334" s="46">
        <f>Table37[[#This Row],[Apportionment Amount Paid from  PCA 25660]]+Table37[[#This Row],[Apportionment Amount Paid from  PCA 25691]]</f>
        <v>24548</v>
      </c>
    </row>
    <row r="335" spans="1:13" x14ac:dyDescent="0.2">
      <c r="A335" s="12" t="s">
        <v>1146</v>
      </c>
      <c r="B335" s="13" t="s">
        <v>1147</v>
      </c>
      <c r="C335" s="13">
        <v>1</v>
      </c>
      <c r="D335" s="12" t="s">
        <v>1148</v>
      </c>
      <c r="E335" s="13" t="s">
        <v>1149</v>
      </c>
      <c r="F335" s="45" t="s">
        <v>1150</v>
      </c>
      <c r="G335" s="15" t="s">
        <v>28</v>
      </c>
      <c r="H335" s="15" t="s">
        <v>1150</v>
      </c>
      <c r="I335" s="16" t="s">
        <v>1151</v>
      </c>
      <c r="J335" s="46">
        <v>35200</v>
      </c>
      <c r="K335" s="46">
        <v>6097</v>
      </c>
      <c r="L335" s="46">
        <v>29103</v>
      </c>
      <c r="M335" s="46">
        <f>Table37[[#This Row],[Apportionment Amount Paid from  PCA 25660]]+Table37[[#This Row],[Apportionment Amount Paid from  PCA 25691]]</f>
        <v>35200</v>
      </c>
    </row>
    <row r="336" spans="1:13" x14ac:dyDescent="0.2">
      <c r="A336" s="12" t="s">
        <v>1146</v>
      </c>
      <c r="B336" s="13" t="s">
        <v>1147</v>
      </c>
      <c r="C336" s="13">
        <v>1</v>
      </c>
      <c r="D336" s="12" t="s">
        <v>1152</v>
      </c>
      <c r="E336" s="13" t="s">
        <v>1149</v>
      </c>
      <c r="F336" s="45" t="s">
        <v>1153</v>
      </c>
      <c r="G336" s="15" t="s">
        <v>28</v>
      </c>
      <c r="H336" s="15" t="s">
        <v>1153</v>
      </c>
      <c r="I336" s="16" t="s">
        <v>1154</v>
      </c>
      <c r="J336" s="46">
        <v>29446</v>
      </c>
      <c r="K336" s="46">
        <v>5101</v>
      </c>
      <c r="L336" s="46">
        <v>24345</v>
      </c>
      <c r="M336" s="46">
        <f>Table37[[#This Row],[Apportionment Amount Paid from  PCA 25660]]+Table37[[#This Row],[Apportionment Amount Paid from  PCA 25691]]</f>
        <v>29446</v>
      </c>
    </row>
    <row r="337" spans="1:13" x14ac:dyDescent="0.2">
      <c r="A337" s="12" t="s">
        <v>1146</v>
      </c>
      <c r="B337" s="13" t="s">
        <v>1147</v>
      </c>
      <c r="C337" s="13">
        <v>1</v>
      </c>
      <c r="D337" s="12" t="s">
        <v>1155</v>
      </c>
      <c r="E337" s="13" t="s">
        <v>1149</v>
      </c>
      <c r="F337" s="45" t="s">
        <v>1156</v>
      </c>
      <c r="G337" s="15" t="s">
        <v>28</v>
      </c>
      <c r="H337" s="15" t="s">
        <v>1156</v>
      </c>
      <c r="I337" s="16" t="s">
        <v>1157</v>
      </c>
      <c r="J337" s="46">
        <v>11110</v>
      </c>
      <c r="K337" s="46">
        <v>1924</v>
      </c>
      <c r="L337" s="46">
        <v>9186</v>
      </c>
      <c r="M337" s="46">
        <f>Table37[[#This Row],[Apportionment Amount Paid from  PCA 25660]]+Table37[[#This Row],[Apportionment Amount Paid from  PCA 25691]]</f>
        <v>11110</v>
      </c>
    </row>
    <row r="338" spans="1:13" x14ac:dyDescent="0.2">
      <c r="A338" s="12" t="s">
        <v>1146</v>
      </c>
      <c r="B338" s="13" t="s">
        <v>1147</v>
      </c>
      <c r="C338" s="13">
        <v>1</v>
      </c>
      <c r="D338" s="12" t="s">
        <v>1158</v>
      </c>
      <c r="E338" s="13" t="s">
        <v>1149</v>
      </c>
      <c r="F338" s="45" t="s">
        <v>1159</v>
      </c>
      <c r="G338" s="15" t="s">
        <v>28</v>
      </c>
      <c r="H338" s="15" t="s">
        <v>1159</v>
      </c>
      <c r="I338" s="16" t="s">
        <v>1160</v>
      </c>
      <c r="J338" s="46">
        <v>13300</v>
      </c>
      <c r="K338" s="46">
        <v>2304</v>
      </c>
      <c r="L338" s="46">
        <v>10996</v>
      </c>
      <c r="M338" s="46">
        <f>Table37[[#This Row],[Apportionment Amount Paid from  PCA 25660]]+Table37[[#This Row],[Apportionment Amount Paid from  PCA 25691]]</f>
        <v>13300</v>
      </c>
    </row>
    <row r="339" spans="1:13" x14ac:dyDescent="0.2">
      <c r="A339" s="12" t="s">
        <v>1146</v>
      </c>
      <c r="B339" s="13" t="s">
        <v>1147</v>
      </c>
      <c r="C339" s="13">
        <v>1</v>
      </c>
      <c r="D339" s="12" t="s">
        <v>1161</v>
      </c>
      <c r="E339" s="13" t="s">
        <v>1149</v>
      </c>
      <c r="F339" s="45" t="s">
        <v>1162</v>
      </c>
      <c r="G339" s="15" t="s">
        <v>28</v>
      </c>
      <c r="H339" s="15" t="s">
        <v>1162</v>
      </c>
      <c r="I339" s="16" t="s">
        <v>1163</v>
      </c>
      <c r="J339" s="46">
        <v>231115</v>
      </c>
      <c r="K339" s="46">
        <v>40033</v>
      </c>
      <c r="L339" s="46">
        <v>191082</v>
      </c>
      <c r="M339" s="46">
        <f>Table37[[#This Row],[Apportionment Amount Paid from  PCA 25660]]+Table37[[#This Row],[Apportionment Amount Paid from  PCA 25691]]</f>
        <v>231115</v>
      </c>
    </row>
    <row r="340" spans="1:13" x14ac:dyDescent="0.2">
      <c r="A340" s="12" t="s">
        <v>1146</v>
      </c>
      <c r="B340" s="13" t="s">
        <v>1147</v>
      </c>
      <c r="C340" s="13">
        <v>1</v>
      </c>
      <c r="D340" s="12" t="s">
        <v>1164</v>
      </c>
      <c r="E340" s="13" t="s">
        <v>1149</v>
      </c>
      <c r="F340" s="45" t="s">
        <v>1165</v>
      </c>
      <c r="G340" s="15" t="s">
        <v>28</v>
      </c>
      <c r="H340" s="15" t="s">
        <v>1165</v>
      </c>
      <c r="I340" s="16" t="s">
        <v>1166</v>
      </c>
      <c r="J340" s="46">
        <v>148969</v>
      </c>
      <c r="K340" s="46">
        <v>25804</v>
      </c>
      <c r="L340" s="46">
        <v>123165</v>
      </c>
      <c r="M340" s="46">
        <f>Table37[[#This Row],[Apportionment Amount Paid from  PCA 25660]]+Table37[[#This Row],[Apportionment Amount Paid from  PCA 25691]]</f>
        <v>148969</v>
      </c>
    </row>
    <row r="341" spans="1:13" x14ac:dyDescent="0.2">
      <c r="A341" s="12" t="s">
        <v>1146</v>
      </c>
      <c r="B341" s="13" t="s">
        <v>1147</v>
      </c>
      <c r="C341" s="13">
        <v>1</v>
      </c>
      <c r="D341" s="12" t="s">
        <v>1167</v>
      </c>
      <c r="E341" s="13" t="s">
        <v>1149</v>
      </c>
      <c r="F341" s="45" t="s">
        <v>1168</v>
      </c>
      <c r="G341" s="15" t="s">
        <v>28</v>
      </c>
      <c r="H341" s="15" t="s">
        <v>1168</v>
      </c>
      <c r="I341" s="16" t="s">
        <v>1169</v>
      </c>
      <c r="J341" s="46">
        <v>41784</v>
      </c>
      <c r="K341" s="46">
        <v>7238</v>
      </c>
      <c r="L341" s="46">
        <v>34546</v>
      </c>
      <c r="M341" s="46">
        <f>Table37[[#This Row],[Apportionment Amount Paid from  PCA 25660]]+Table37[[#This Row],[Apportionment Amount Paid from  PCA 25691]]</f>
        <v>41784</v>
      </c>
    </row>
    <row r="342" spans="1:13" x14ac:dyDescent="0.2">
      <c r="A342" s="12" t="s">
        <v>1146</v>
      </c>
      <c r="B342" s="13" t="s">
        <v>1147</v>
      </c>
      <c r="C342" s="13">
        <v>1</v>
      </c>
      <c r="D342" s="12" t="s">
        <v>1170</v>
      </c>
      <c r="E342" s="13" t="s">
        <v>1149</v>
      </c>
      <c r="F342" s="45" t="s">
        <v>1171</v>
      </c>
      <c r="G342" s="15" t="s">
        <v>28</v>
      </c>
      <c r="H342" s="15" t="s">
        <v>1171</v>
      </c>
      <c r="I342" s="16" t="s">
        <v>1172</v>
      </c>
      <c r="J342" s="46">
        <v>24920</v>
      </c>
      <c r="K342" s="46">
        <v>4317</v>
      </c>
      <c r="L342" s="46">
        <v>20603</v>
      </c>
      <c r="M342" s="46">
        <f>Table37[[#This Row],[Apportionment Amount Paid from  PCA 25660]]+Table37[[#This Row],[Apportionment Amount Paid from  PCA 25691]]</f>
        <v>24920</v>
      </c>
    </row>
    <row r="343" spans="1:13" x14ac:dyDescent="0.2">
      <c r="A343" s="12" t="s">
        <v>1146</v>
      </c>
      <c r="B343" s="13" t="s">
        <v>1147</v>
      </c>
      <c r="C343" s="13">
        <v>1</v>
      </c>
      <c r="D343" s="12" t="s">
        <v>1173</v>
      </c>
      <c r="E343" s="13" t="s">
        <v>1149</v>
      </c>
      <c r="F343" s="45" t="s">
        <v>1174</v>
      </c>
      <c r="G343" s="15" t="s">
        <v>28</v>
      </c>
      <c r="H343" s="15" t="s">
        <v>1174</v>
      </c>
      <c r="I343" s="16" t="s">
        <v>1175</v>
      </c>
      <c r="J343" s="46">
        <v>51126</v>
      </c>
      <c r="K343" s="46">
        <v>8856</v>
      </c>
      <c r="L343" s="46">
        <v>42270</v>
      </c>
      <c r="M343" s="46">
        <f>Table37[[#This Row],[Apportionment Amount Paid from  PCA 25660]]+Table37[[#This Row],[Apportionment Amount Paid from  PCA 25691]]</f>
        <v>51126</v>
      </c>
    </row>
    <row r="344" spans="1:13" x14ac:dyDescent="0.2">
      <c r="A344" s="12" t="s">
        <v>1146</v>
      </c>
      <c r="B344" s="13" t="s">
        <v>1147</v>
      </c>
      <c r="C344" s="13">
        <v>1</v>
      </c>
      <c r="D344" s="12" t="s">
        <v>1176</v>
      </c>
      <c r="E344" s="13" t="s">
        <v>1149</v>
      </c>
      <c r="F344" s="45" t="s">
        <v>1177</v>
      </c>
      <c r="G344" s="15" t="s">
        <v>28</v>
      </c>
      <c r="H344" s="15" t="s">
        <v>1177</v>
      </c>
      <c r="I344" s="16" t="s">
        <v>1178</v>
      </c>
      <c r="J344" s="46">
        <v>74501</v>
      </c>
      <c r="K344" s="46">
        <v>12905</v>
      </c>
      <c r="L344" s="46">
        <v>61596</v>
      </c>
      <c r="M344" s="46">
        <f>Table37[[#This Row],[Apportionment Amount Paid from  PCA 25660]]+Table37[[#This Row],[Apportionment Amount Paid from  PCA 25691]]</f>
        <v>74501</v>
      </c>
    </row>
    <row r="345" spans="1:13" x14ac:dyDescent="0.2">
      <c r="A345" s="12" t="s">
        <v>1146</v>
      </c>
      <c r="B345" s="13" t="s">
        <v>1147</v>
      </c>
      <c r="C345" s="13">
        <v>1</v>
      </c>
      <c r="D345" s="12" t="s">
        <v>1179</v>
      </c>
      <c r="E345" s="13" t="s">
        <v>1149</v>
      </c>
      <c r="F345" s="45" t="s">
        <v>1180</v>
      </c>
      <c r="G345" s="15" t="s">
        <v>28</v>
      </c>
      <c r="H345" s="15" t="s">
        <v>1180</v>
      </c>
      <c r="I345" s="16" t="s">
        <v>1181</v>
      </c>
      <c r="J345" s="46">
        <v>22440</v>
      </c>
      <c r="K345" s="46">
        <v>3887</v>
      </c>
      <c r="L345" s="46">
        <v>18553</v>
      </c>
      <c r="M345" s="46">
        <f>Table37[[#This Row],[Apportionment Amount Paid from  PCA 25660]]+Table37[[#This Row],[Apportionment Amount Paid from  PCA 25691]]</f>
        <v>22440</v>
      </c>
    </row>
    <row r="346" spans="1:13" x14ac:dyDescent="0.2">
      <c r="A346" s="12" t="s">
        <v>1146</v>
      </c>
      <c r="B346" s="13" t="s">
        <v>1147</v>
      </c>
      <c r="C346" s="13">
        <v>1</v>
      </c>
      <c r="D346" s="12" t="s">
        <v>1182</v>
      </c>
      <c r="E346" s="13" t="s">
        <v>1149</v>
      </c>
      <c r="F346" s="45" t="s">
        <v>1183</v>
      </c>
      <c r="G346" s="15" t="s">
        <v>28</v>
      </c>
      <c r="H346" s="15" t="s">
        <v>1183</v>
      </c>
      <c r="I346" s="16" t="s">
        <v>1184</v>
      </c>
      <c r="J346" s="46">
        <v>281994</v>
      </c>
      <c r="K346" s="46">
        <v>48846</v>
      </c>
      <c r="L346" s="46">
        <v>233148</v>
      </c>
      <c r="M346" s="46">
        <f>Table37[[#This Row],[Apportionment Amount Paid from  PCA 25660]]+Table37[[#This Row],[Apportionment Amount Paid from  PCA 25691]]</f>
        <v>281994</v>
      </c>
    </row>
    <row r="347" spans="1:13" x14ac:dyDescent="0.2">
      <c r="A347" s="12" t="s">
        <v>1146</v>
      </c>
      <c r="B347" s="13" t="s">
        <v>1147</v>
      </c>
      <c r="C347" s="13">
        <v>1</v>
      </c>
      <c r="D347" s="12" t="s">
        <v>1185</v>
      </c>
      <c r="E347" s="13" t="s">
        <v>1149</v>
      </c>
      <c r="F347" s="45" t="s">
        <v>1186</v>
      </c>
      <c r="G347" s="15" t="s">
        <v>28</v>
      </c>
      <c r="H347" s="15" t="s">
        <v>1186</v>
      </c>
      <c r="I347" s="16" t="s">
        <v>1187</v>
      </c>
      <c r="J347" s="46">
        <v>637781</v>
      </c>
      <c r="K347" s="46">
        <v>110474</v>
      </c>
      <c r="L347" s="46">
        <v>527307</v>
      </c>
      <c r="M347" s="46">
        <f>Table37[[#This Row],[Apportionment Amount Paid from  PCA 25660]]+Table37[[#This Row],[Apportionment Amount Paid from  PCA 25691]]</f>
        <v>637781</v>
      </c>
    </row>
    <row r="348" spans="1:13" x14ac:dyDescent="0.2">
      <c r="A348" s="12" t="s">
        <v>1146</v>
      </c>
      <c r="B348" s="13" t="s">
        <v>1147</v>
      </c>
      <c r="C348" s="13">
        <v>1</v>
      </c>
      <c r="D348" s="12" t="s">
        <v>1188</v>
      </c>
      <c r="E348" s="13" t="s">
        <v>1149</v>
      </c>
      <c r="F348" s="45" t="s">
        <v>1189</v>
      </c>
      <c r="G348" s="15" t="s">
        <v>28</v>
      </c>
      <c r="H348" s="15" t="s">
        <v>1189</v>
      </c>
      <c r="I348" s="16" t="s">
        <v>1190</v>
      </c>
      <c r="J348" s="46">
        <v>12679</v>
      </c>
      <c r="K348" s="46">
        <v>2196</v>
      </c>
      <c r="L348" s="46">
        <v>10483</v>
      </c>
      <c r="M348" s="46">
        <f>Table37[[#This Row],[Apportionment Amount Paid from  PCA 25660]]+Table37[[#This Row],[Apportionment Amount Paid from  PCA 25691]]</f>
        <v>12679</v>
      </c>
    </row>
    <row r="349" spans="1:13" x14ac:dyDescent="0.2">
      <c r="A349" s="12" t="s">
        <v>1146</v>
      </c>
      <c r="B349" s="13" t="s">
        <v>1147</v>
      </c>
      <c r="C349" s="13">
        <v>1</v>
      </c>
      <c r="D349" s="12" t="s">
        <v>1191</v>
      </c>
      <c r="E349" s="13" t="s">
        <v>1149</v>
      </c>
      <c r="F349" s="45" t="s">
        <v>1192</v>
      </c>
      <c r="G349" s="15" t="s">
        <v>28</v>
      </c>
      <c r="H349" s="15" t="s">
        <v>1192</v>
      </c>
      <c r="I349" s="16" t="s">
        <v>1193</v>
      </c>
      <c r="J349" s="46">
        <v>512356</v>
      </c>
      <c r="K349" s="46">
        <v>88749</v>
      </c>
      <c r="L349" s="46">
        <v>423607</v>
      </c>
      <c r="M349" s="46">
        <f>Table37[[#This Row],[Apportionment Amount Paid from  PCA 25660]]+Table37[[#This Row],[Apportionment Amount Paid from  PCA 25691]]</f>
        <v>512356</v>
      </c>
    </row>
    <row r="350" spans="1:13" x14ac:dyDescent="0.2">
      <c r="A350" s="12" t="s">
        <v>1194</v>
      </c>
      <c r="B350" s="13" t="s">
        <v>1195</v>
      </c>
      <c r="C350" s="13">
        <v>29</v>
      </c>
      <c r="D350" s="12" t="s">
        <v>1196</v>
      </c>
      <c r="E350" s="13" t="s">
        <v>1197</v>
      </c>
      <c r="F350" s="45" t="s">
        <v>1198</v>
      </c>
      <c r="G350" s="15" t="s">
        <v>28</v>
      </c>
      <c r="H350" s="15" t="s">
        <v>1198</v>
      </c>
      <c r="I350" s="16" t="s">
        <v>1199</v>
      </c>
      <c r="J350" s="46">
        <v>21994</v>
      </c>
      <c r="K350" s="46">
        <v>3810</v>
      </c>
      <c r="L350" s="46">
        <v>18184</v>
      </c>
      <c r="M350" s="46">
        <f>Table37[[#This Row],[Apportionment Amount Paid from  PCA 25660]]+Table37[[#This Row],[Apportionment Amount Paid from  PCA 25691]]</f>
        <v>21994</v>
      </c>
    </row>
    <row r="351" spans="1:13" x14ac:dyDescent="0.2">
      <c r="A351" s="12" t="s">
        <v>1200</v>
      </c>
      <c r="B351" s="13" t="s">
        <v>1201</v>
      </c>
      <c r="C351" s="13">
        <v>58</v>
      </c>
      <c r="D351" s="12" t="s">
        <v>1202</v>
      </c>
      <c r="E351" s="13" t="s">
        <v>1203</v>
      </c>
      <c r="F351" s="45" t="s">
        <v>1204</v>
      </c>
      <c r="G351" s="15" t="s">
        <v>28</v>
      </c>
      <c r="H351" s="15" t="s">
        <v>1204</v>
      </c>
      <c r="I351" s="16" t="s">
        <v>1205</v>
      </c>
      <c r="J351" s="46">
        <v>130089</v>
      </c>
      <c r="K351" s="46">
        <v>22534</v>
      </c>
      <c r="L351" s="46">
        <v>107555</v>
      </c>
      <c r="M351" s="46">
        <f>Table37[[#This Row],[Apportionment Amount Paid from  PCA 25660]]+Table37[[#This Row],[Apportionment Amount Paid from  PCA 25691]]</f>
        <v>130089</v>
      </c>
    </row>
    <row r="352" spans="1:13" x14ac:dyDescent="0.2">
      <c r="A352" s="12" t="s">
        <v>1200</v>
      </c>
      <c r="B352" s="13" t="s">
        <v>1201</v>
      </c>
      <c r="C352" s="13">
        <v>58</v>
      </c>
      <c r="D352" s="12" t="s">
        <v>1206</v>
      </c>
      <c r="E352" s="13" t="s">
        <v>1203</v>
      </c>
      <c r="F352" s="45" t="s">
        <v>1207</v>
      </c>
      <c r="G352" s="15" t="s">
        <v>28</v>
      </c>
      <c r="H352" s="15" t="s">
        <v>1207</v>
      </c>
      <c r="I352" s="16" t="s">
        <v>1208</v>
      </c>
      <c r="J352" s="46">
        <v>409520</v>
      </c>
      <c r="K352" s="46">
        <v>70936</v>
      </c>
      <c r="L352" s="46">
        <v>338584</v>
      </c>
      <c r="M352" s="46">
        <f>Table37[[#This Row],[Apportionment Amount Paid from  PCA 25660]]+Table37[[#This Row],[Apportionment Amount Paid from  PCA 25691]]</f>
        <v>409520</v>
      </c>
    </row>
    <row r="353" spans="1:13" x14ac:dyDescent="0.2">
      <c r="A353" s="12" t="s">
        <v>1200</v>
      </c>
      <c r="B353" s="13" t="s">
        <v>1201</v>
      </c>
      <c r="C353" s="13">
        <v>58</v>
      </c>
      <c r="D353" s="12" t="s">
        <v>1209</v>
      </c>
      <c r="E353" s="13" t="s">
        <v>1203</v>
      </c>
      <c r="F353" s="45" t="s">
        <v>1210</v>
      </c>
      <c r="G353" s="15" t="s">
        <v>28</v>
      </c>
      <c r="H353" s="15" t="s">
        <v>1210</v>
      </c>
      <c r="I353" s="16" t="s">
        <v>668</v>
      </c>
      <c r="J353" s="46">
        <v>68333</v>
      </c>
      <c r="K353" s="46">
        <v>11836</v>
      </c>
      <c r="L353" s="46">
        <v>56497</v>
      </c>
      <c r="M353" s="46">
        <f>Table37[[#This Row],[Apportionment Amount Paid from  PCA 25660]]+Table37[[#This Row],[Apportionment Amount Paid from  PCA 25691]]</f>
        <v>68333</v>
      </c>
    </row>
    <row r="354" spans="1:13" x14ac:dyDescent="0.2">
      <c r="A354" s="12" t="s">
        <v>1200</v>
      </c>
      <c r="B354" s="13" t="s">
        <v>1201</v>
      </c>
      <c r="C354" s="13">
        <v>58</v>
      </c>
      <c r="D354" s="12" t="s">
        <v>1211</v>
      </c>
      <c r="E354" s="13" t="s">
        <v>1203</v>
      </c>
      <c r="F354" s="45" t="s">
        <v>1212</v>
      </c>
      <c r="G354" s="15" t="s">
        <v>28</v>
      </c>
      <c r="H354" s="15" t="s">
        <v>1212</v>
      </c>
      <c r="I354" s="16" t="s">
        <v>1213</v>
      </c>
      <c r="J354" s="46">
        <v>48888</v>
      </c>
      <c r="K354" s="46">
        <v>8468</v>
      </c>
      <c r="L354" s="46">
        <v>40420</v>
      </c>
      <c r="M354" s="46">
        <f>Table37[[#This Row],[Apportionment Amount Paid from  PCA 25660]]+Table37[[#This Row],[Apportionment Amount Paid from  PCA 25691]]</f>
        <v>48888</v>
      </c>
    </row>
    <row r="355" spans="1:13" x14ac:dyDescent="0.2">
      <c r="A355" s="12" t="s">
        <v>1200</v>
      </c>
      <c r="B355" s="13" t="s">
        <v>1201</v>
      </c>
      <c r="C355" s="13">
        <v>58</v>
      </c>
      <c r="D355" s="12" t="s">
        <v>1214</v>
      </c>
      <c r="E355" s="13" t="s">
        <v>1203</v>
      </c>
      <c r="F355" s="45" t="s">
        <v>1215</v>
      </c>
      <c r="G355" s="15" t="s">
        <v>28</v>
      </c>
      <c r="H355" s="15" t="s">
        <v>1215</v>
      </c>
      <c r="I355" s="16" t="s">
        <v>1216</v>
      </c>
      <c r="J355" s="46">
        <v>641815</v>
      </c>
      <c r="K355" s="46">
        <v>111173</v>
      </c>
      <c r="L355" s="46">
        <v>530642</v>
      </c>
      <c r="M355" s="46">
        <f>Table37[[#This Row],[Apportionment Amount Paid from  PCA 25660]]+Table37[[#This Row],[Apportionment Amount Paid from  PCA 25691]]</f>
        <v>641815</v>
      </c>
    </row>
    <row r="356" spans="1:13" x14ac:dyDescent="0.2">
      <c r="A356" s="12" t="s">
        <v>1200</v>
      </c>
      <c r="B356" s="13" t="s">
        <v>1201</v>
      </c>
      <c r="C356" s="13">
        <v>58</v>
      </c>
      <c r="D356" s="12" t="s">
        <v>1217</v>
      </c>
      <c r="E356" s="13" t="s">
        <v>1203</v>
      </c>
      <c r="F356" s="45" t="s">
        <v>1218</v>
      </c>
      <c r="G356" s="15" t="s">
        <v>28</v>
      </c>
      <c r="H356" s="15" t="s">
        <v>1218</v>
      </c>
      <c r="I356" s="16" t="s">
        <v>1219</v>
      </c>
      <c r="J356" s="46">
        <v>106086</v>
      </c>
      <c r="K356" s="46">
        <v>18376</v>
      </c>
      <c r="L356" s="46">
        <v>87710</v>
      </c>
      <c r="M356" s="46">
        <f>Table37[[#This Row],[Apportionment Amount Paid from  PCA 25660]]+Table37[[#This Row],[Apportionment Amount Paid from  PCA 25691]]</f>
        <v>106086</v>
      </c>
    </row>
    <row r="357" spans="1:13" x14ac:dyDescent="0.2">
      <c r="A357" s="12" t="s">
        <v>1200</v>
      </c>
      <c r="B357" s="13" t="s">
        <v>1201</v>
      </c>
      <c r="C357" s="13">
        <v>58</v>
      </c>
      <c r="D357" s="12" t="s">
        <v>1220</v>
      </c>
      <c r="E357" s="13" t="s">
        <v>1203</v>
      </c>
      <c r="F357" s="45" t="s">
        <v>1221</v>
      </c>
      <c r="G357" s="15" t="s">
        <v>28</v>
      </c>
      <c r="H357" s="15" t="s">
        <v>1221</v>
      </c>
      <c r="I357" s="16" t="s">
        <v>1222</v>
      </c>
      <c r="J357" s="46">
        <v>597195</v>
      </c>
      <c r="K357" s="46">
        <v>103444</v>
      </c>
      <c r="L357" s="46">
        <v>493751</v>
      </c>
      <c r="M357" s="46">
        <f>Table37[[#This Row],[Apportionment Amount Paid from  PCA 25660]]+Table37[[#This Row],[Apportionment Amount Paid from  PCA 25691]]</f>
        <v>597195</v>
      </c>
    </row>
    <row r="358" spans="1:13" x14ac:dyDescent="0.2">
      <c r="A358" s="12" t="s">
        <v>1200</v>
      </c>
      <c r="B358" s="13" t="s">
        <v>1201</v>
      </c>
      <c r="C358" s="13">
        <v>58</v>
      </c>
      <c r="D358" s="12" t="s">
        <v>1223</v>
      </c>
      <c r="E358" s="13" t="s">
        <v>1203</v>
      </c>
      <c r="F358" s="45" t="s">
        <v>1224</v>
      </c>
      <c r="G358" s="15" t="s">
        <v>28</v>
      </c>
      <c r="H358" s="15" t="s">
        <v>1224</v>
      </c>
      <c r="I358" s="16" t="s">
        <v>1225</v>
      </c>
      <c r="J358" s="46">
        <v>799927</v>
      </c>
      <c r="K358" s="46">
        <v>138561</v>
      </c>
      <c r="L358" s="46">
        <v>661366</v>
      </c>
      <c r="M358" s="46">
        <f>Table37[[#This Row],[Apportionment Amount Paid from  PCA 25660]]+Table37[[#This Row],[Apportionment Amount Paid from  PCA 25691]]</f>
        <v>799927</v>
      </c>
    </row>
    <row r="359" spans="1:13" x14ac:dyDescent="0.2">
      <c r="A359" s="12" t="s">
        <v>1200</v>
      </c>
      <c r="B359" s="13" t="s">
        <v>1201</v>
      </c>
      <c r="C359" s="13">
        <v>58</v>
      </c>
      <c r="D359" s="12" t="s">
        <v>1226</v>
      </c>
      <c r="E359" s="13" t="s">
        <v>1203</v>
      </c>
      <c r="F359" s="45" t="s">
        <v>1227</v>
      </c>
      <c r="G359" s="15" t="s">
        <v>28</v>
      </c>
      <c r="H359" s="15" t="s">
        <v>1227</v>
      </c>
      <c r="I359" s="16" t="s">
        <v>1228</v>
      </c>
      <c r="J359" s="46">
        <v>193643</v>
      </c>
      <c r="K359" s="46">
        <v>33542</v>
      </c>
      <c r="L359" s="46">
        <v>160101</v>
      </c>
      <c r="M359" s="46">
        <f>Table37[[#This Row],[Apportionment Amount Paid from  PCA 25660]]+Table37[[#This Row],[Apportionment Amount Paid from  PCA 25691]]</f>
        <v>193643</v>
      </c>
    </row>
    <row r="360" spans="1:13" x14ac:dyDescent="0.2">
      <c r="A360" s="12" t="s">
        <v>1229</v>
      </c>
      <c r="B360" s="13" t="s">
        <v>1230</v>
      </c>
      <c r="C360" s="13">
        <v>1</v>
      </c>
      <c r="D360" s="12" t="s">
        <v>1231</v>
      </c>
      <c r="E360" s="13" t="s">
        <v>1232</v>
      </c>
      <c r="F360" s="45" t="s">
        <v>1233</v>
      </c>
      <c r="G360" s="15" t="s">
        <v>28</v>
      </c>
      <c r="H360" s="15" t="s">
        <v>1233</v>
      </c>
      <c r="I360" s="16" t="s">
        <v>1234</v>
      </c>
      <c r="J360" s="46">
        <v>18601</v>
      </c>
      <c r="K360" s="46">
        <v>3222</v>
      </c>
      <c r="L360" s="46">
        <v>15379</v>
      </c>
      <c r="M360" s="46">
        <f>Table37[[#This Row],[Apportionment Amount Paid from  PCA 25660]]+Table37[[#This Row],[Apportionment Amount Paid from  PCA 25691]]</f>
        <v>18601</v>
      </c>
    </row>
    <row r="361" spans="1:13" x14ac:dyDescent="0.2">
      <c r="A361" s="12" t="s">
        <v>1229</v>
      </c>
      <c r="B361" s="13" t="s">
        <v>1230</v>
      </c>
      <c r="C361" s="13">
        <v>1</v>
      </c>
      <c r="D361" s="12" t="s">
        <v>1235</v>
      </c>
      <c r="E361" s="13" t="s">
        <v>1232</v>
      </c>
      <c r="F361" s="45" t="s">
        <v>1236</v>
      </c>
      <c r="G361" s="15" t="s">
        <v>28</v>
      </c>
      <c r="H361" s="15" t="s">
        <v>1236</v>
      </c>
      <c r="I361" s="16" t="s">
        <v>1237</v>
      </c>
      <c r="J361" s="46">
        <v>510599</v>
      </c>
      <c r="K361" s="46">
        <v>88444</v>
      </c>
      <c r="L361" s="46">
        <v>422155</v>
      </c>
      <c r="M361" s="46">
        <f>Table37[[#This Row],[Apportionment Amount Paid from  PCA 25660]]+Table37[[#This Row],[Apportionment Amount Paid from  PCA 25691]]</f>
        <v>510599</v>
      </c>
    </row>
    <row r="362" spans="1:13" x14ac:dyDescent="0.2">
      <c r="A362" s="12" t="s">
        <v>1229</v>
      </c>
      <c r="B362" s="13" t="s">
        <v>1230</v>
      </c>
      <c r="C362" s="13">
        <v>1</v>
      </c>
      <c r="D362" s="12" t="s">
        <v>1238</v>
      </c>
      <c r="E362" s="13" t="s">
        <v>1232</v>
      </c>
      <c r="F362" s="45" t="s">
        <v>1239</v>
      </c>
      <c r="G362" s="15" t="s">
        <v>28</v>
      </c>
      <c r="H362" s="15" t="s">
        <v>1239</v>
      </c>
      <c r="I362" s="16" t="s">
        <v>1240</v>
      </c>
      <c r="J362" s="46">
        <v>67870</v>
      </c>
      <c r="K362" s="46">
        <v>11756</v>
      </c>
      <c r="L362" s="46">
        <v>56114</v>
      </c>
      <c r="M362" s="46">
        <f>Table37[[#This Row],[Apportionment Amount Paid from  PCA 25660]]+Table37[[#This Row],[Apportionment Amount Paid from  PCA 25691]]</f>
        <v>67870</v>
      </c>
    </row>
    <row r="363" spans="1:13" x14ac:dyDescent="0.2">
      <c r="A363" s="12" t="s">
        <v>1229</v>
      </c>
      <c r="B363" s="13" t="s">
        <v>1230</v>
      </c>
      <c r="C363" s="13">
        <v>1</v>
      </c>
      <c r="D363" s="12" t="s">
        <v>1241</v>
      </c>
      <c r="E363" s="13" t="s">
        <v>1232</v>
      </c>
      <c r="F363" s="45" t="s">
        <v>1242</v>
      </c>
      <c r="G363" s="15" t="s">
        <v>28</v>
      </c>
      <c r="H363" s="15" t="s">
        <v>1242</v>
      </c>
      <c r="I363" s="16" t="s">
        <v>1243</v>
      </c>
      <c r="J363" s="46">
        <v>240380</v>
      </c>
      <c r="K363" s="46">
        <v>41638</v>
      </c>
      <c r="L363" s="46">
        <v>198742</v>
      </c>
      <c r="M363" s="46">
        <f>Table37[[#This Row],[Apportionment Amount Paid from  PCA 25660]]+Table37[[#This Row],[Apportionment Amount Paid from  PCA 25691]]</f>
        <v>240380</v>
      </c>
    </row>
    <row r="364" spans="1:13" x14ac:dyDescent="0.2">
      <c r="A364" s="12" t="s">
        <v>1229</v>
      </c>
      <c r="B364" s="13" t="s">
        <v>1230</v>
      </c>
      <c r="C364" s="13">
        <v>1</v>
      </c>
      <c r="D364" s="12" t="s">
        <v>1244</v>
      </c>
      <c r="E364" s="13" t="s">
        <v>1232</v>
      </c>
      <c r="F364" s="45" t="s">
        <v>1245</v>
      </c>
      <c r="G364" s="15" t="s">
        <v>28</v>
      </c>
      <c r="H364" s="15" t="s">
        <v>1245</v>
      </c>
      <c r="I364" s="16" t="s">
        <v>1246</v>
      </c>
      <c r="J364" s="46">
        <v>116837</v>
      </c>
      <c r="K364" s="46">
        <v>20238</v>
      </c>
      <c r="L364" s="46">
        <v>96599</v>
      </c>
      <c r="M364" s="46">
        <f>Table37[[#This Row],[Apportionment Amount Paid from  PCA 25660]]+Table37[[#This Row],[Apportionment Amount Paid from  PCA 25691]]</f>
        <v>116837</v>
      </c>
    </row>
    <row r="365" spans="1:13" x14ac:dyDescent="0.2">
      <c r="A365" s="12" t="s">
        <v>1229</v>
      </c>
      <c r="B365" s="13" t="s">
        <v>1230</v>
      </c>
      <c r="C365" s="13">
        <v>1</v>
      </c>
      <c r="D365" s="12" t="s">
        <v>1247</v>
      </c>
      <c r="E365" s="13" t="s">
        <v>1232</v>
      </c>
      <c r="F365" s="45" t="s">
        <v>1248</v>
      </c>
      <c r="G365" s="15" t="s">
        <v>28</v>
      </c>
      <c r="H365" s="15" t="s">
        <v>1248</v>
      </c>
      <c r="I365" s="16" t="s">
        <v>1249</v>
      </c>
      <c r="J365" s="46">
        <v>145714</v>
      </c>
      <c r="K365" s="46">
        <v>25240</v>
      </c>
      <c r="L365" s="46">
        <v>120474</v>
      </c>
      <c r="M365" s="46">
        <f>Table37[[#This Row],[Apportionment Amount Paid from  PCA 25660]]+Table37[[#This Row],[Apportionment Amount Paid from  PCA 25691]]</f>
        <v>145714</v>
      </c>
    </row>
    <row r="366" spans="1:13" x14ac:dyDescent="0.2">
      <c r="A366" s="12" t="s">
        <v>1250</v>
      </c>
      <c r="B366" s="13" t="s">
        <v>1251</v>
      </c>
      <c r="C366" s="13">
        <v>2</v>
      </c>
      <c r="D366" s="12" t="s">
        <v>1252</v>
      </c>
      <c r="E366" s="14" t="s">
        <v>1253</v>
      </c>
      <c r="F366" s="14" t="s">
        <v>1254</v>
      </c>
      <c r="G366" s="15" t="s">
        <v>28</v>
      </c>
      <c r="H366" s="15" t="s">
        <v>1254</v>
      </c>
      <c r="I366" s="16" t="s">
        <v>1255</v>
      </c>
      <c r="J366" s="17">
        <v>126644</v>
      </c>
      <c r="K366" s="17">
        <v>21937</v>
      </c>
      <c r="L366" s="17">
        <v>104707</v>
      </c>
      <c r="M366" s="17">
        <f>Table37[[#This Row],[Apportionment Amount Paid from  PCA 25660]]+Table37[[#This Row],[Apportionment Amount Paid from  PCA 25691]]</f>
        <v>126644</v>
      </c>
    </row>
    <row r="367" spans="1:13" x14ac:dyDescent="0.2">
      <c r="A367" s="12" t="s">
        <v>1250</v>
      </c>
      <c r="B367" s="13" t="s">
        <v>1251</v>
      </c>
      <c r="C367" s="13">
        <v>2</v>
      </c>
      <c r="D367" s="12" t="s">
        <v>1256</v>
      </c>
      <c r="E367" s="14" t="s">
        <v>1253</v>
      </c>
      <c r="F367" s="14" t="s">
        <v>1257</v>
      </c>
      <c r="G367" s="15" t="s">
        <v>28</v>
      </c>
      <c r="H367" s="15" t="s">
        <v>1257</v>
      </c>
      <c r="I367" s="16" t="s">
        <v>1258</v>
      </c>
      <c r="J367" s="17">
        <v>97639</v>
      </c>
      <c r="K367" s="17">
        <v>16913</v>
      </c>
      <c r="L367" s="17">
        <v>80726</v>
      </c>
      <c r="M367" s="17">
        <f>Table37[[#This Row],[Apportionment Amount Paid from  PCA 25660]]+Table37[[#This Row],[Apportionment Amount Paid from  PCA 25691]]</f>
        <v>97639</v>
      </c>
    </row>
    <row r="368" spans="1:13" x14ac:dyDescent="0.2">
      <c r="A368" s="12" t="s">
        <v>1250</v>
      </c>
      <c r="B368" s="13" t="s">
        <v>1251</v>
      </c>
      <c r="C368" s="13">
        <v>2</v>
      </c>
      <c r="D368" s="12" t="s">
        <v>1259</v>
      </c>
      <c r="E368" s="13" t="s">
        <v>1253</v>
      </c>
      <c r="F368" s="45" t="s">
        <v>1260</v>
      </c>
      <c r="G368" s="15" t="s">
        <v>28</v>
      </c>
      <c r="H368" s="15" t="s">
        <v>1260</v>
      </c>
      <c r="I368" s="16" t="s">
        <v>1261</v>
      </c>
      <c r="J368" s="46">
        <v>155742</v>
      </c>
      <c r="K368" s="46">
        <v>26977</v>
      </c>
      <c r="L368" s="46">
        <v>128765</v>
      </c>
      <c r="M368" s="46">
        <f>Table37[[#This Row],[Apportionment Amount Paid from  PCA 25660]]+Table37[[#This Row],[Apportionment Amount Paid from  PCA 25691]]</f>
        <v>155742</v>
      </c>
    </row>
    <row r="369" spans="1:13" x14ac:dyDescent="0.2">
      <c r="A369" s="12" t="s">
        <v>1250</v>
      </c>
      <c r="B369" s="13" t="s">
        <v>1251</v>
      </c>
      <c r="C369" s="13">
        <v>2</v>
      </c>
      <c r="D369" s="12" t="s">
        <v>1262</v>
      </c>
      <c r="E369" s="13" t="s">
        <v>1253</v>
      </c>
      <c r="F369" s="45" t="s">
        <v>1263</v>
      </c>
      <c r="G369" s="15" t="s">
        <v>28</v>
      </c>
      <c r="H369" s="15" t="s">
        <v>1263</v>
      </c>
      <c r="I369" s="16" t="s">
        <v>1264</v>
      </c>
      <c r="J369" s="46">
        <v>7203</v>
      </c>
      <c r="K369" s="46">
        <v>1248</v>
      </c>
      <c r="L369" s="46">
        <v>5955</v>
      </c>
      <c r="M369" s="46">
        <f>Table37[[#This Row],[Apportionment Amount Paid from  PCA 25660]]+Table37[[#This Row],[Apportionment Amount Paid from  PCA 25691]]</f>
        <v>7203</v>
      </c>
    </row>
    <row r="370" spans="1:13" ht="15.75" x14ac:dyDescent="0.25">
      <c r="A370" s="54" t="s">
        <v>12</v>
      </c>
      <c r="B370" s="55"/>
      <c r="C370" s="55"/>
      <c r="D370" s="54"/>
      <c r="E370" s="54"/>
      <c r="F370" s="54"/>
      <c r="G370" s="54"/>
      <c r="H370" s="54"/>
      <c r="I370" s="56"/>
      <c r="J370" s="57">
        <f>SUM(J7:J369)</f>
        <v>102259627</v>
      </c>
      <c r="K370" s="57">
        <f>SUBTOTAL(109,Table37[Apportionment Amount Paid from  PCA 25660])</f>
        <v>17713073</v>
      </c>
      <c r="L370" s="57">
        <f>SUBTOTAL(109,Table37[Apportionment Amount Paid from  PCA 25691])</f>
        <v>84546554</v>
      </c>
      <c r="M370" s="57">
        <f>SUM(M7:M369)</f>
        <v>102259627</v>
      </c>
    </row>
    <row r="371" spans="1:13" x14ac:dyDescent="0.2">
      <c r="A371" s="3" t="s">
        <v>13</v>
      </c>
      <c r="J371" s="18"/>
      <c r="K371" s="18"/>
      <c r="L371" s="18"/>
      <c r="M371" s="18"/>
    </row>
    <row r="372" spans="1:13" x14ac:dyDescent="0.2">
      <c r="A372" s="3" t="s">
        <v>14</v>
      </c>
      <c r="J372" s="18"/>
      <c r="K372" s="18"/>
      <c r="L372" s="18"/>
      <c r="M372" s="18"/>
    </row>
    <row r="373" spans="1:13" x14ac:dyDescent="0.2">
      <c r="A373" s="44" t="s">
        <v>20</v>
      </c>
      <c r="B373" s="20"/>
      <c r="C373" s="20"/>
      <c r="D373" s="19"/>
      <c r="E373" s="19"/>
      <c r="F373" s="21"/>
      <c r="G373" s="21"/>
      <c r="J373" s="18"/>
      <c r="K373" s="18"/>
      <c r="L373" s="18"/>
      <c r="M373" s="18"/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C26D-836B-4C8E-A034-C87CB5788E37}">
  <dimension ref="A1:D60"/>
  <sheetViews>
    <sheetView workbookViewId="0"/>
  </sheetViews>
  <sheetFormatPr defaultColWidth="9.21875" defaultRowHeight="15" x14ac:dyDescent="0.2"/>
  <cols>
    <col min="1" max="1" width="10.5546875" style="36" customWidth="1"/>
    <col min="2" max="2" width="22.5546875" customWidth="1"/>
    <col min="3" max="3" width="28.88671875" customWidth="1"/>
    <col min="4" max="4" width="13.44140625" style="22" customWidth="1"/>
  </cols>
  <sheetData>
    <row r="1" spans="1:4" s="39" customFormat="1" ht="21" x14ac:dyDescent="0.35">
      <c r="A1" s="64" t="s">
        <v>1269</v>
      </c>
      <c r="D1" s="40"/>
    </row>
    <row r="2" spans="1:4" s="37" customFormat="1" ht="18.75" x14ac:dyDescent="0.3">
      <c r="A2" s="65" t="s">
        <v>15</v>
      </c>
      <c r="D2" s="38"/>
    </row>
    <row r="3" spans="1:4" s="37" customFormat="1" ht="18.75" x14ac:dyDescent="0.3">
      <c r="A3" s="63" t="s">
        <v>1266</v>
      </c>
      <c r="D3" s="38"/>
    </row>
    <row r="4" spans="1:4" ht="15.75" x14ac:dyDescent="0.2">
      <c r="A4" s="62" t="s">
        <v>1267</v>
      </c>
      <c r="B4" s="23"/>
      <c r="C4" s="23"/>
      <c r="D4" s="24"/>
    </row>
    <row r="5" spans="1:4" s="27" customFormat="1" ht="31.5" x14ac:dyDescent="0.25">
      <c r="A5" s="25" t="s">
        <v>16</v>
      </c>
      <c r="B5" s="25" t="s">
        <v>17</v>
      </c>
      <c r="C5" s="25" t="s">
        <v>18</v>
      </c>
      <c r="D5" s="26" t="s">
        <v>19</v>
      </c>
    </row>
    <row r="6" spans="1:4" x14ac:dyDescent="0.2">
      <c r="A6" s="28" t="s">
        <v>26</v>
      </c>
      <c r="B6" s="29" t="s">
        <v>23</v>
      </c>
      <c r="C6" s="41" t="s">
        <v>1268</v>
      </c>
      <c r="D6" s="30">
        <v>742868</v>
      </c>
    </row>
    <row r="7" spans="1:4" x14ac:dyDescent="0.2">
      <c r="A7" s="28" t="s">
        <v>66</v>
      </c>
      <c r="B7" s="29" t="s">
        <v>63</v>
      </c>
      <c r="C7" s="41" t="s">
        <v>1268</v>
      </c>
      <c r="D7" s="30">
        <v>39626</v>
      </c>
    </row>
    <row r="8" spans="1:4" x14ac:dyDescent="0.2">
      <c r="A8" s="28" t="s">
        <v>75</v>
      </c>
      <c r="B8" s="29" t="s">
        <v>72</v>
      </c>
      <c r="C8" s="41" t="s">
        <v>1268</v>
      </c>
      <c r="D8" s="30">
        <v>88014</v>
      </c>
    </row>
    <row r="9" spans="1:4" x14ac:dyDescent="0.2">
      <c r="A9" s="28" t="s">
        <v>90</v>
      </c>
      <c r="B9" s="29" t="s">
        <v>87</v>
      </c>
      <c r="C9" s="41" t="s">
        <v>1268</v>
      </c>
      <c r="D9" s="30">
        <v>21434</v>
      </c>
    </row>
    <row r="10" spans="1:4" x14ac:dyDescent="0.2">
      <c r="A10" s="28" t="s">
        <v>99</v>
      </c>
      <c r="B10" s="29" t="s">
        <v>96</v>
      </c>
      <c r="C10" s="41" t="s">
        <v>1268</v>
      </c>
      <c r="D10" s="30">
        <v>9104</v>
      </c>
    </row>
    <row r="11" spans="1:4" x14ac:dyDescent="0.2">
      <c r="A11" s="28" t="s">
        <v>105</v>
      </c>
      <c r="B11" s="29" t="s">
        <v>102</v>
      </c>
      <c r="C11" s="41" t="s">
        <v>1268</v>
      </c>
      <c r="D11" s="30">
        <v>262949</v>
      </c>
    </row>
    <row r="12" spans="1:4" x14ac:dyDescent="0.2">
      <c r="A12" s="28" t="s">
        <v>135</v>
      </c>
      <c r="B12" s="29" t="s">
        <v>132</v>
      </c>
      <c r="C12" s="41" t="s">
        <v>1268</v>
      </c>
      <c r="D12" s="30">
        <v>148367</v>
      </c>
    </row>
    <row r="13" spans="1:4" x14ac:dyDescent="0.2">
      <c r="A13" s="28" t="s">
        <v>171</v>
      </c>
      <c r="B13" s="29" t="s">
        <v>168</v>
      </c>
      <c r="C13" s="41" t="s">
        <v>1268</v>
      </c>
      <c r="D13" s="30">
        <v>155984</v>
      </c>
    </row>
    <row r="14" spans="1:4" x14ac:dyDescent="0.2">
      <c r="A14" s="28" t="s">
        <v>186</v>
      </c>
      <c r="B14" s="29" t="s">
        <v>183</v>
      </c>
      <c r="C14" s="41" t="s">
        <v>1268</v>
      </c>
      <c r="D14" s="30">
        <v>28876</v>
      </c>
    </row>
    <row r="15" spans="1:4" x14ac:dyDescent="0.2">
      <c r="A15" s="28" t="s">
        <v>213</v>
      </c>
      <c r="B15" s="29" t="s">
        <v>210</v>
      </c>
      <c r="C15" s="41" t="s">
        <v>1268</v>
      </c>
      <c r="D15" s="30">
        <v>46048</v>
      </c>
    </row>
    <row r="16" spans="1:4" x14ac:dyDescent="0.2">
      <c r="A16" s="28" t="s">
        <v>228</v>
      </c>
      <c r="B16" s="29" t="s">
        <v>225</v>
      </c>
      <c r="C16" s="41" t="s">
        <v>1268</v>
      </c>
      <c r="D16" s="30">
        <v>9510</v>
      </c>
    </row>
    <row r="17" spans="1:4" x14ac:dyDescent="0.2">
      <c r="A17" s="28" t="s">
        <v>234</v>
      </c>
      <c r="B17" s="29" t="s">
        <v>231</v>
      </c>
      <c r="C17" s="41" t="s">
        <v>1268</v>
      </c>
      <c r="D17" s="30">
        <v>11303</v>
      </c>
    </row>
    <row r="18" spans="1:4" x14ac:dyDescent="0.2">
      <c r="A18" s="28" t="s">
        <v>243</v>
      </c>
      <c r="B18" s="29" t="s">
        <v>240</v>
      </c>
      <c r="C18" s="41" t="s">
        <v>1268</v>
      </c>
      <c r="D18" s="30">
        <v>152794</v>
      </c>
    </row>
    <row r="19" spans="1:4" x14ac:dyDescent="0.2">
      <c r="A19" s="28" t="s">
        <v>273</v>
      </c>
      <c r="B19" s="29" t="s">
        <v>270</v>
      </c>
      <c r="C19" s="41" t="s">
        <v>1268</v>
      </c>
      <c r="D19" s="30">
        <v>175750</v>
      </c>
    </row>
    <row r="20" spans="1:4" x14ac:dyDescent="0.2">
      <c r="A20" s="28" t="s">
        <v>294</v>
      </c>
      <c r="B20" s="29" t="s">
        <v>291</v>
      </c>
      <c r="C20" s="41" t="s">
        <v>1268</v>
      </c>
      <c r="D20" s="30">
        <v>35471</v>
      </c>
    </row>
    <row r="21" spans="1:4" x14ac:dyDescent="0.2">
      <c r="A21" s="28" t="s">
        <v>309</v>
      </c>
      <c r="B21" s="29" t="s">
        <v>306</v>
      </c>
      <c r="C21" s="41" t="s">
        <v>1268</v>
      </c>
      <c r="D21" s="30">
        <v>4922</v>
      </c>
    </row>
    <row r="22" spans="1:4" x14ac:dyDescent="0.2">
      <c r="A22" s="28" t="s">
        <v>318</v>
      </c>
      <c r="B22" s="29" t="s">
        <v>315</v>
      </c>
      <c r="C22" s="41" t="s">
        <v>1268</v>
      </c>
      <c r="D22" s="30">
        <v>6360313</v>
      </c>
    </row>
    <row r="23" spans="1:4" x14ac:dyDescent="0.2">
      <c r="A23" s="28" t="s">
        <v>474</v>
      </c>
      <c r="B23" s="29" t="s">
        <v>471</v>
      </c>
      <c r="C23" s="41" t="s">
        <v>1268</v>
      </c>
      <c r="D23" s="30">
        <v>201123</v>
      </c>
    </row>
    <row r="24" spans="1:4" x14ac:dyDescent="0.2">
      <c r="A24" s="28" t="s">
        <v>480</v>
      </c>
      <c r="B24" s="29" t="s">
        <v>477</v>
      </c>
      <c r="C24" s="41" t="s">
        <v>1268</v>
      </c>
      <c r="D24" s="30">
        <v>46298</v>
      </c>
    </row>
    <row r="25" spans="1:4" x14ac:dyDescent="0.2">
      <c r="A25" s="28" t="s">
        <v>501</v>
      </c>
      <c r="B25" s="29" t="s">
        <v>498</v>
      </c>
      <c r="C25" s="41" t="s">
        <v>1268</v>
      </c>
      <c r="D25" s="30">
        <v>1810</v>
      </c>
    </row>
    <row r="26" spans="1:4" x14ac:dyDescent="0.2">
      <c r="A26" s="28" t="s">
        <v>507</v>
      </c>
      <c r="B26" s="29" t="s">
        <v>504</v>
      </c>
      <c r="C26" s="41" t="s">
        <v>1268</v>
      </c>
      <c r="D26" s="30">
        <v>93869</v>
      </c>
    </row>
    <row r="27" spans="1:4" x14ac:dyDescent="0.2">
      <c r="A27" s="28" t="s">
        <v>540</v>
      </c>
      <c r="B27" s="29" t="s">
        <v>537</v>
      </c>
      <c r="C27" s="41" t="s">
        <v>1268</v>
      </c>
      <c r="D27" s="30">
        <v>276123</v>
      </c>
    </row>
    <row r="28" spans="1:4" x14ac:dyDescent="0.2">
      <c r="A28" s="28" t="s">
        <v>573</v>
      </c>
      <c r="B28" s="29" t="s">
        <v>570</v>
      </c>
      <c r="C28" s="41" t="s">
        <v>1268</v>
      </c>
      <c r="D28" s="30">
        <v>3441</v>
      </c>
    </row>
    <row r="29" spans="1:4" x14ac:dyDescent="0.2">
      <c r="A29" s="28" t="s">
        <v>579</v>
      </c>
      <c r="B29" s="29" t="s">
        <v>576</v>
      </c>
      <c r="C29" s="41" t="s">
        <v>1268</v>
      </c>
      <c r="D29" s="30">
        <v>1645</v>
      </c>
    </row>
    <row r="30" spans="1:4" x14ac:dyDescent="0.2">
      <c r="A30" s="28" t="s">
        <v>588</v>
      </c>
      <c r="B30" s="29" t="s">
        <v>585</v>
      </c>
      <c r="C30" s="41" t="s">
        <v>1268</v>
      </c>
      <c r="D30" s="30">
        <v>436084</v>
      </c>
    </row>
    <row r="31" spans="1:4" x14ac:dyDescent="0.2">
      <c r="A31" s="28" t="s">
        <v>630</v>
      </c>
      <c r="B31" s="29" t="s">
        <v>627</v>
      </c>
      <c r="C31" s="41" t="s">
        <v>1268</v>
      </c>
      <c r="D31" s="30">
        <v>109799</v>
      </c>
    </row>
    <row r="32" spans="1:4" x14ac:dyDescent="0.2">
      <c r="A32" s="28" t="s">
        <v>639</v>
      </c>
      <c r="B32" s="29" t="s">
        <v>636</v>
      </c>
      <c r="C32" s="41" t="s">
        <v>1268</v>
      </c>
      <c r="D32" s="30">
        <v>10323</v>
      </c>
    </row>
    <row r="33" spans="1:4" x14ac:dyDescent="0.2">
      <c r="A33" s="28" t="s">
        <v>648</v>
      </c>
      <c r="B33" s="29" t="s">
        <v>645</v>
      </c>
      <c r="C33" s="41" t="s">
        <v>1268</v>
      </c>
      <c r="D33" s="30">
        <v>1322365</v>
      </c>
    </row>
    <row r="34" spans="1:4" x14ac:dyDescent="0.2">
      <c r="A34" s="28" t="s">
        <v>681</v>
      </c>
      <c r="B34" s="29" t="s">
        <v>678</v>
      </c>
      <c r="C34" s="41" t="s">
        <v>1268</v>
      </c>
      <c r="D34" s="30">
        <v>134968</v>
      </c>
    </row>
    <row r="35" spans="1:4" x14ac:dyDescent="0.2">
      <c r="A35" s="28" t="s">
        <v>708</v>
      </c>
      <c r="B35" s="29" t="s">
        <v>705</v>
      </c>
      <c r="C35" s="41" t="s">
        <v>1268</v>
      </c>
      <c r="D35" s="30">
        <v>402984</v>
      </c>
    </row>
    <row r="36" spans="1:4" x14ac:dyDescent="0.2">
      <c r="A36" s="28" t="s">
        <v>735</v>
      </c>
      <c r="B36" s="29" t="s">
        <v>732</v>
      </c>
      <c r="C36" s="41" t="s">
        <v>1268</v>
      </c>
      <c r="D36" s="30">
        <v>352212</v>
      </c>
    </row>
    <row r="37" spans="1:4" x14ac:dyDescent="0.2">
      <c r="A37" s="28" t="s">
        <v>765</v>
      </c>
      <c r="B37" s="29" t="s">
        <v>762</v>
      </c>
      <c r="C37" s="41" t="s">
        <v>1268</v>
      </c>
      <c r="D37" s="30">
        <v>316765</v>
      </c>
    </row>
    <row r="38" spans="1:4" x14ac:dyDescent="0.2">
      <c r="A38" s="28" t="s">
        <v>792</v>
      </c>
      <c r="B38" s="29" t="s">
        <v>789</v>
      </c>
      <c r="C38" s="41" t="s">
        <v>1268</v>
      </c>
      <c r="D38" s="30">
        <v>1532140</v>
      </c>
    </row>
    <row r="39" spans="1:4" x14ac:dyDescent="0.2">
      <c r="A39" s="28" t="s">
        <v>846</v>
      </c>
      <c r="B39" s="29" t="s">
        <v>843</v>
      </c>
      <c r="C39" s="41" t="s">
        <v>1268</v>
      </c>
      <c r="D39" s="30">
        <v>472274</v>
      </c>
    </row>
    <row r="40" spans="1:4" x14ac:dyDescent="0.2">
      <c r="A40" s="28" t="s">
        <v>852</v>
      </c>
      <c r="B40" s="29" t="s">
        <v>849</v>
      </c>
      <c r="C40" s="41" t="s">
        <v>1268</v>
      </c>
      <c r="D40" s="30">
        <v>622650</v>
      </c>
    </row>
    <row r="41" spans="1:4" x14ac:dyDescent="0.2">
      <c r="A41" s="28" t="s">
        <v>882</v>
      </c>
      <c r="B41" s="29" t="s">
        <v>879</v>
      </c>
      <c r="C41" s="41" t="s">
        <v>1268</v>
      </c>
      <c r="D41" s="30">
        <v>37542</v>
      </c>
    </row>
    <row r="42" spans="1:4" x14ac:dyDescent="0.2">
      <c r="A42" s="28" t="s">
        <v>888</v>
      </c>
      <c r="B42" s="29" t="s">
        <v>885</v>
      </c>
      <c r="C42" s="41" t="s">
        <v>1268</v>
      </c>
      <c r="D42" s="30">
        <v>175163</v>
      </c>
    </row>
    <row r="43" spans="1:4" x14ac:dyDescent="0.2">
      <c r="A43" s="28" t="s">
        <v>915</v>
      </c>
      <c r="B43" s="29" t="s">
        <v>912</v>
      </c>
      <c r="C43" s="41" t="s">
        <v>1268</v>
      </c>
      <c r="D43" s="30">
        <v>143845</v>
      </c>
    </row>
    <row r="44" spans="1:4" x14ac:dyDescent="0.2">
      <c r="A44" s="28" t="s">
        <v>933</v>
      </c>
      <c r="B44" s="29" t="s">
        <v>930</v>
      </c>
      <c r="C44" s="41" t="s">
        <v>1268</v>
      </c>
      <c r="D44" s="30">
        <v>809093</v>
      </c>
    </row>
    <row r="45" spans="1:4" x14ac:dyDescent="0.2">
      <c r="A45" s="28" t="s">
        <v>984</v>
      </c>
      <c r="B45" s="29" t="s">
        <v>981</v>
      </c>
      <c r="C45" s="41" t="s">
        <v>1268</v>
      </c>
      <c r="D45" s="30">
        <v>255124</v>
      </c>
    </row>
    <row r="46" spans="1:4" x14ac:dyDescent="0.2">
      <c r="A46" s="28" t="s">
        <v>1011</v>
      </c>
      <c r="B46" s="29" t="s">
        <v>1008</v>
      </c>
      <c r="C46" s="41" t="s">
        <v>1268</v>
      </c>
      <c r="D46" s="30">
        <v>12551</v>
      </c>
    </row>
    <row r="47" spans="1:4" x14ac:dyDescent="0.2">
      <c r="A47" s="28" t="s">
        <v>1023</v>
      </c>
      <c r="B47" s="29" t="s">
        <v>1020</v>
      </c>
      <c r="C47" s="41" t="s">
        <v>1268</v>
      </c>
      <c r="D47" s="30">
        <v>14708</v>
      </c>
    </row>
    <row r="48" spans="1:4" x14ac:dyDescent="0.2">
      <c r="A48" s="28" t="s">
        <v>1044</v>
      </c>
      <c r="B48" s="29" t="s">
        <v>1041</v>
      </c>
      <c r="C48" s="41" t="s">
        <v>1268</v>
      </c>
      <c r="D48" s="30">
        <v>132267</v>
      </c>
    </row>
    <row r="49" spans="1:4" x14ac:dyDescent="0.2">
      <c r="A49" s="28" t="s">
        <v>1059</v>
      </c>
      <c r="B49" s="29" t="s">
        <v>1056</v>
      </c>
      <c r="C49" s="41" t="s">
        <v>1268</v>
      </c>
      <c r="D49" s="30">
        <v>218851</v>
      </c>
    </row>
    <row r="50" spans="1:4" x14ac:dyDescent="0.2">
      <c r="A50" s="28" t="s">
        <v>1119</v>
      </c>
      <c r="B50" s="29" t="s">
        <v>1116</v>
      </c>
      <c r="C50" s="41" t="s">
        <v>1268</v>
      </c>
      <c r="D50" s="30">
        <v>100212</v>
      </c>
    </row>
    <row r="51" spans="1:4" x14ac:dyDescent="0.2">
      <c r="A51" s="28" t="s">
        <v>1131</v>
      </c>
      <c r="B51" s="29" t="s">
        <v>1128</v>
      </c>
      <c r="C51" s="41" t="s">
        <v>1268</v>
      </c>
      <c r="D51" s="30">
        <v>34487</v>
      </c>
    </row>
    <row r="52" spans="1:4" x14ac:dyDescent="0.2">
      <c r="A52" s="28" t="s">
        <v>1149</v>
      </c>
      <c r="B52" s="29" t="s">
        <v>1146</v>
      </c>
      <c r="C52" s="41" t="s">
        <v>1268</v>
      </c>
      <c r="D52" s="30">
        <v>368731</v>
      </c>
    </row>
    <row r="53" spans="1:4" x14ac:dyDescent="0.2">
      <c r="A53" s="28" t="s">
        <v>1197</v>
      </c>
      <c r="B53" s="29" t="s">
        <v>1194</v>
      </c>
      <c r="C53" s="41" t="s">
        <v>1268</v>
      </c>
      <c r="D53" s="30">
        <v>3810</v>
      </c>
    </row>
    <row r="54" spans="1:4" x14ac:dyDescent="0.2">
      <c r="A54" s="28" t="s">
        <v>1203</v>
      </c>
      <c r="B54" s="29" t="s">
        <v>1200</v>
      </c>
      <c r="C54" s="41" t="s">
        <v>1268</v>
      </c>
      <c r="D54" s="30">
        <v>518870</v>
      </c>
    </row>
    <row r="55" spans="1:4" x14ac:dyDescent="0.2">
      <c r="A55" s="28" t="s">
        <v>1232</v>
      </c>
      <c r="B55" s="29" t="s">
        <v>1229</v>
      </c>
      <c r="C55" s="41" t="s">
        <v>1268</v>
      </c>
      <c r="D55" s="30">
        <v>190538</v>
      </c>
    </row>
    <row r="56" spans="1:4" x14ac:dyDescent="0.2">
      <c r="A56" s="47" t="s">
        <v>1253</v>
      </c>
      <c r="B56" s="48" t="s">
        <v>1250</v>
      </c>
      <c r="C56" s="42" t="s">
        <v>1268</v>
      </c>
      <c r="D56" s="49">
        <v>67075</v>
      </c>
    </row>
    <row r="57" spans="1:4" s="34" customFormat="1" ht="15.75" x14ac:dyDescent="0.25">
      <c r="A57" s="56" t="s">
        <v>12</v>
      </c>
      <c r="B57" s="54"/>
      <c r="C57" s="54"/>
      <c r="D57" s="57">
        <f>SUM(Table71012[County
Total])</f>
        <v>17713073</v>
      </c>
    </row>
    <row r="58" spans="1:4" x14ac:dyDescent="0.2">
      <c r="A58" s="35" t="s">
        <v>13</v>
      </c>
      <c r="B58" s="29"/>
      <c r="C58" s="29"/>
      <c r="D58" s="30"/>
    </row>
    <row r="59" spans="1:4" x14ac:dyDescent="0.2">
      <c r="A59" s="35" t="s">
        <v>14</v>
      </c>
      <c r="B59" s="29"/>
      <c r="C59" s="29"/>
      <c r="D59" s="30"/>
    </row>
    <row r="60" spans="1:4" x14ac:dyDescent="0.2">
      <c r="A60" s="43" t="s">
        <v>20</v>
      </c>
      <c r="B60" s="29"/>
      <c r="C60" s="29"/>
      <c r="D60" s="30"/>
    </row>
  </sheetData>
  <phoneticPr fontId="13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385E-A77E-4C52-896C-3E0A98123232}">
  <dimension ref="A1:D60"/>
  <sheetViews>
    <sheetView workbookViewId="0"/>
  </sheetViews>
  <sheetFormatPr defaultColWidth="9.21875" defaultRowHeight="15" x14ac:dyDescent="0.2"/>
  <cols>
    <col min="1" max="1" width="10.5546875" style="36" customWidth="1"/>
    <col min="2" max="2" width="22.5546875" customWidth="1"/>
    <col min="3" max="3" width="28.88671875" customWidth="1"/>
    <col min="4" max="4" width="13.44140625" style="22" customWidth="1"/>
  </cols>
  <sheetData>
    <row r="1" spans="1:4" s="39" customFormat="1" ht="21" x14ac:dyDescent="0.35">
      <c r="A1" s="64" t="s">
        <v>1271</v>
      </c>
      <c r="D1" s="40"/>
    </row>
    <row r="2" spans="1:4" s="37" customFormat="1" ht="18.75" x14ac:dyDescent="0.3">
      <c r="A2" s="65" t="s">
        <v>15</v>
      </c>
      <c r="D2" s="38"/>
    </row>
    <row r="3" spans="1:4" s="37" customFormat="1" ht="18.75" x14ac:dyDescent="0.3">
      <c r="A3" s="63" t="s">
        <v>1266</v>
      </c>
      <c r="D3" s="38"/>
    </row>
    <row r="4" spans="1:4" ht="15.75" x14ac:dyDescent="0.2">
      <c r="A4" s="62" t="s">
        <v>1267</v>
      </c>
      <c r="B4" s="23"/>
      <c r="C4" s="23"/>
      <c r="D4" s="24"/>
    </row>
    <row r="5" spans="1:4" s="27" customFormat="1" ht="31.5" x14ac:dyDescent="0.25">
      <c r="A5" s="25" t="s">
        <v>16</v>
      </c>
      <c r="B5" s="25" t="s">
        <v>17</v>
      </c>
      <c r="C5" s="25" t="s">
        <v>18</v>
      </c>
      <c r="D5" s="26" t="s">
        <v>19</v>
      </c>
    </row>
    <row r="6" spans="1:4" x14ac:dyDescent="0.2">
      <c r="A6" s="28" t="s">
        <v>26</v>
      </c>
      <c r="B6" s="29" t="s">
        <v>23</v>
      </c>
      <c r="C6" s="41" t="s">
        <v>21</v>
      </c>
      <c r="D6" s="30">
        <v>3545802</v>
      </c>
    </row>
    <row r="7" spans="1:4" x14ac:dyDescent="0.2">
      <c r="A7" s="28" t="s">
        <v>66</v>
      </c>
      <c r="B7" s="29" t="s">
        <v>63</v>
      </c>
      <c r="C7" s="41" t="s">
        <v>21</v>
      </c>
      <c r="D7" s="30">
        <v>189138</v>
      </c>
    </row>
    <row r="8" spans="1:4" x14ac:dyDescent="0.2">
      <c r="A8" s="28" t="s">
        <v>75</v>
      </c>
      <c r="B8" s="29" t="s">
        <v>72</v>
      </c>
      <c r="C8" s="41" t="s">
        <v>21</v>
      </c>
      <c r="D8" s="30">
        <v>420101</v>
      </c>
    </row>
    <row r="9" spans="1:4" x14ac:dyDescent="0.2">
      <c r="A9" s="28" t="s">
        <v>90</v>
      </c>
      <c r="B9" s="29" t="s">
        <v>87</v>
      </c>
      <c r="C9" s="41" t="s">
        <v>21</v>
      </c>
      <c r="D9" s="30">
        <v>102307</v>
      </c>
    </row>
    <row r="10" spans="1:4" x14ac:dyDescent="0.2">
      <c r="A10" s="28" t="s">
        <v>99</v>
      </c>
      <c r="B10" s="29" t="s">
        <v>96</v>
      </c>
      <c r="C10" s="41" t="s">
        <v>21</v>
      </c>
      <c r="D10" s="30">
        <v>43453</v>
      </c>
    </row>
    <row r="11" spans="1:4" x14ac:dyDescent="0.2">
      <c r="A11" s="28" t="s">
        <v>105</v>
      </c>
      <c r="B11" s="29" t="s">
        <v>102</v>
      </c>
      <c r="C11" s="41" t="s">
        <v>21</v>
      </c>
      <c r="D11" s="30">
        <v>1255087</v>
      </c>
    </row>
    <row r="12" spans="1:4" x14ac:dyDescent="0.2">
      <c r="A12" s="28" t="s">
        <v>135</v>
      </c>
      <c r="B12" s="29" t="s">
        <v>132</v>
      </c>
      <c r="C12" s="41" t="s">
        <v>21</v>
      </c>
      <c r="D12" s="30">
        <v>708171</v>
      </c>
    </row>
    <row r="13" spans="1:4" x14ac:dyDescent="0.2">
      <c r="A13" s="28" t="s">
        <v>171</v>
      </c>
      <c r="B13" s="29" t="s">
        <v>168</v>
      </c>
      <c r="C13" s="41" t="s">
        <v>21</v>
      </c>
      <c r="D13" s="30">
        <v>744534</v>
      </c>
    </row>
    <row r="14" spans="1:4" x14ac:dyDescent="0.2">
      <c r="A14" s="28" t="s">
        <v>186</v>
      </c>
      <c r="B14" s="29" t="s">
        <v>183</v>
      </c>
      <c r="C14" s="41" t="s">
        <v>21</v>
      </c>
      <c r="D14" s="30">
        <v>137818</v>
      </c>
    </row>
    <row r="15" spans="1:4" x14ac:dyDescent="0.2">
      <c r="A15" s="28" t="s">
        <v>213</v>
      </c>
      <c r="B15" s="29" t="s">
        <v>210</v>
      </c>
      <c r="C15" s="41" t="s">
        <v>21</v>
      </c>
      <c r="D15" s="30">
        <v>219800</v>
      </c>
    </row>
    <row r="16" spans="1:4" x14ac:dyDescent="0.2">
      <c r="A16" s="28" t="s">
        <v>228</v>
      </c>
      <c r="B16" s="29" t="s">
        <v>225</v>
      </c>
      <c r="C16" s="41" t="s">
        <v>21</v>
      </c>
      <c r="D16" s="30">
        <v>45391</v>
      </c>
    </row>
    <row r="17" spans="1:4" x14ac:dyDescent="0.2">
      <c r="A17" s="28" t="s">
        <v>234</v>
      </c>
      <c r="B17" s="29" t="s">
        <v>231</v>
      </c>
      <c r="C17" s="41" t="s">
        <v>21</v>
      </c>
      <c r="D17" s="30">
        <v>53950</v>
      </c>
    </row>
    <row r="18" spans="1:4" x14ac:dyDescent="0.2">
      <c r="A18" s="28" t="s">
        <v>243</v>
      </c>
      <c r="B18" s="29" t="s">
        <v>240</v>
      </c>
      <c r="C18" s="41" t="s">
        <v>21</v>
      </c>
      <c r="D18" s="30">
        <v>729302</v>
      </c>
    </row>
    <row r="19" spans="1:4" x14ac:dyDescent="0.2">
      <c r="A19" s="28" t="s">
        <v>273</v>
      </c>
      <c r="B19" s="29" t="s">
        <v>270</v>
      </c>
      <c r="C19" s="41" t="s">
        <v>21</v>
      </c>
      <c r="D19" s="30">
        <v>838876</v>
      </c>
    </row>
    <row r="20" spans="1:4" x14ac:dyDescent="0.2">
      <c r="A20" s="28" t="s">
        <v>294</v>
      </c>
      <c r="B20" s="29" t="s">
        <v>291</v>
      </c>
      <c r="C20" s="41" t="s">
        <v>21</v>
      </c>
      <c r="D20" s="30">
        <v>169305</v>
      </c>
    </row>
    <row r="21" spans="1:4" x14ac:dyDescent="0.2">
      <c r="A21" s="28" t="s">
        <v>309</v>
      </c>
      <c r="B21" s="29" t="s">
        <v>306</v>
      </c>
      <c r="C21" s="41" t="s">
        <v>21</v>
      </c>
      <c r="D21" s="30">
        <v>23494</v>
      </c>
    </row>
    <row r="22" spans="1:4" x14ac:dyDescent="0.2">
      <c r="A22" s="28" t="s">
        <v>318</v>
      </c>
      <c r="B22" s="29" t="s">
        <v>315</v>
      </c>
      <c r="C22" s="41" t="s">
        <v>21</v>
      </c>
      <c r="D22" s="30">
        <v>30358513</v>
      </c>
    </row>
    <row r="23" spans="1:4" x14ac:dyDescent="0.2">
      <c r="A23" s="28" t="s">
        <v>474</v>
      </c>
      <c r="B23" s="29" t="s">
        <v>471</v>
      </c>
      <c r="C23" s="41" t="s">
        <v>21</v>
      </c>
      <c r="D23" s="30">
        <v>959985</v>
      </c>
    </row>
    <row r="24" spans="1:4" x14ac:dyDescent="0.2">
      <c r="A24" s="28" t="s">
        <v>480</v>
      </c>
      <c r="B24" s="29" t="s">
        <v>477</v>
      </c>
      <c r="C24" s="41" t="s">
        <v>21</v>
      </c>
      <c r="D24" s="30">
        <v>220989</v>
      </c>
    </row>
    <row r="25" spans="1:4" x14ac:dyDescent="0.2">
      <c r="A25" s="28" t="s">
        <v>501</v>
      </c>
      <c r="B25" s="29" t="s">
        <v>498</v>
      </c>
      <c r="C25" s="41" t="s">
        <v>21</v>
      </c>
      <c r="D25" s="30">
        <v>8640</v>
      </c>
    </row>
    <row r="26" spans="1:4" x14ac:dyDescent="0.2">
      <c r="A26" s="28" t="s">
        <v>507</v>
      </c>
      <c r="B26" s="29" t="s">
        <v>504</v>
      </c>
      <c r="C26" s="41" t="s">
        <v>21</v>
      </c>
      <c r="D26" s="30">
        <v>448045</v>
      </c>
    </row>
    <row r="27" spans="1:4" x14ac:dyDescent="0.2">
      <c r="A27" s="28" t="s">
        <v>540</v>
      </c>
      <c r="B27" s="29" t="s">
        <v>537</v>
      </c>
      <c r="C27" s="41" t="s">
        <v>21</v>
      </c>
      <c r="D27" s="30">
        <v>1317964</v>
      </c>
    </row>
    <row r="28" spans="1:4" x14ac:dyDescent="0.2">
      <c r="A28" s="28" t="s">
        <v>573</v>
      </c>
      <c r="B28" s="29" t="s">
        <v>570</v>
      </c>
      <c r="C28" s="41" t="s">
        <v>21</v>
      </c>
      <c r="D28" s="30">
        <v>16425</v>
      </c>
    </row>
    <row r="29" spans="1:4" x14ac:dyDescent="0.2">
      <c r="A29" s="28" t="s">
        <v>579</v>
      </c>
      <c r="B29" s="29" t="s">
        <v>576</v>
      </c>
      <c r="C29" s="41" t="s">
        <v>21</v>
      </c>
      <c r="D29" s="30">
        <v>7855</v>
      </c>
    </row>
    <row r="30" spans="1:4" x14ac:dyDescent="0.2">
      <c r="A30" s="28" t="s">
        <v>588</v>
      </c>
      <c r="B30" s="29" t="s">
        <v>585</v>
      </c>
      <c r="C30" s="41" t="s">
        <v>21</v>
      </c>
      <c r="D30" s="30">
        <v>2081478</v>
      </c>
    </row>
    <row r="31" spans="1:4" x14ac:dyDescent="0.2">
      <c r="A31" s="28" t="s">
        <v>630</v>
      </c>
      <c r="B31" s="29" t="s">
        <v>627</v>
      </c>
      <c r="C31" s="41" t="s">
        <v>21</v>
      </c>
      <c r="D31" s="30">
        <v>524082</v>
      </c>
    </row>
    <row r="32" spans="1:4" x14ac:dyDescent="0.2">
      <c r="A32" s="28" t="s">
        <v>639</v>
      </c>
      <c r="B32" s="29" t="s">
        <v>636</v>
      </c>
      <c r="C32" s="41" t="s">
        <v>21</v>
      </c>
      <c r="D32" s="30">
        <v>49276</v>
      </c>
    </row>
    <row r="33" spans="1:4" x14ac:dyDescent="0.2">
      <c r="A33" s="28" t="s">
        <v>648</v>
      </c>
      <c r="B33" s="29" t="s">
        <v>645</v>
      </c>
      <c r="C33" s="41" t="s">
        <v>21</v>
      </c>
      <c r="D33" s="30">
        <v>6311796</v>
      </c>
    </row>
    <row r="34" spans="1:4" x14ac:dyDescent="0.2">
      <c r="A34" s="28" t="s">
        <v>681</v>
      </c>
      <c r="B34" s="29" t="s">
        <v>678</v>
      </c>
      <c r="C34" s="41" t="s">
        <v>21</v>
      </c>
      <c r="D34" s="30">
        <v>644217</v>
      </c>
    </row>
    <row r="35" spans="1:4" x14ac:dyDescent="0.2">
      <c r="A35" s="28" t="s">
        <v>708</v>
      </c>
      <c r="B35" s="29" t="s">
        <v>705</v>
      </c>
      <c r="C35" s="41" t="s">
        <v>21</v>
      </c>
      <c r="D35" s="30">
        <v>1923494</v>
      </c>
    </row>
    <row r="36" spans="1:4" x14ac:dyDescent="0.2">
      <c r="A36" s="28" t="s">
        <v>735</v>
      </c>
      <c r="B36" s="29" t="s">
        <v>732</v>
      </c>
      <c r="C36" s="41" t="s">
        <v>21</v>
      </c>
      <c r="D36" s="30">
        <v>1681149</v>
      </c>
    </row>
    <row r="37" spans="1:4" x14ac:dyDescent="0.2">
      <c r="A37" s="28" t="s">
        <v>765</v>
      </c>
      <c r="B37" s="29" t="s">
        <v>762</v>
      </c>
      <c r="C37" s="41" t="s">
        <v>21</v>
      </c>
      <c r="D37" s="30">
        <v>1511960</v>
      </c>
    </row>
    <row r="38" spans="1:4" x14ac:dyDescent="0.2">
      <c r="A38" s="28" t="s">
        <v>792</v>
      </c>
      <c r="B38" s="29" t="s">
        <v>789</v>
      </c>
      <c r="C38" s="41" t="s">
        <v>21</v>
      </c>
      <c r="D38" s="30">
        <v>7313091</v>
      </c>
    </row>
    <row r="39" spans="1:4" x14ac:dyDescent="0.2">
      <c r="A39" s="28" t="s">
        <v>846</v>
      </c>
      <c r="B39" s="29" t="s">
        <v>843</v>
      </c>
      <c r="C39" s="41" t="s">
        <v>21</v>
      </c>
      <c r="D39" s="30">
        <v>2254217</v>
      </c>
    </row>
    <row r="40" spans="1:4" x14ac:dyDescent="0.2">
      <c r="A40" s="28" t="s">
        <v>852</v>
      </c>
      <c r="B40" s="29" t="s">
        <v>849</v>
      </c>
      <c r="C40" s="41" t="s">
        <v>21</v>
      </c>
      <c r="D40" s="30">
        <v>2971977</v>
      </c>
    </row>
    <row r="41" spans="1:4" x14ac:dyDescent="0.2">
      <c r="A41" s="28" t="s">
        <v>882</v>
      </c>
      <c r="B41" s="29" t="s">
        <v>879</v>
      </c>
      <c r="C41" s="41" t="s">
        <v>21</v>
      </c>
      <c r="D41" s="30">
        <v>179193</v>
      </c>
    </row>
    <row r="42" spans="1:4" x14ac:dyDescent="0.2">
      <c r="A42" s="28" t="s">
        <v>888</v>
      </c>
      <c r="B42" s="29" t="s">
        <v>885</v>
      </c>
      <c r="C42" s="41" t="s">
        <v>21</v>
      </c>
      <c r="D42" s="30">
        <v>836080</v>
      </c>
    </row>
    <row r="43" spans="1:4" x14ac:dyDescent="0.2">
      <c r="A43" s="28" t="s">
        <v>915</v>
      </c>
      <c r="B43" s="29" t="s">
        <v>912</v>
      </c>
      <c r="C43" s="41" t="s">
        <v>21</v>
      </c>
      <c r="D43" s="30">
        <v>686596</v>
      </c>
    </row>
    <row r="44" spans="1:4" x14ac:dyDescent="0.2">
      <c r="A44" s="28" t="s">
        <v>933</v>
      </c>
      <c r="B44" s="29" t="s">
        <v>930</v>
      </c>
      <c r="C44" s="41" t="s">
        <v>21</v>
      </c>
      <c r="D44" s="30">
        <v>3861892</v>
      </c>
    </row>
    <row r="45" spans="1:4" x14ac:dyDescent="0.2">
      <c r="A45" s="28" t="s">
        <v>984</v>
      </c>
      <c r="B45" s="29" t="s">
        <v>981</v>
      </c>
      <c r="C45" s="41" t="s">
        <v>21</v>
      </c>
      <c r="D45" s="30">
        <v>1217737</v>
      </c>
    </row>
    <row r="46" spans="1:4" x14ac:dyDescent="0.2">
      <c r="A46" s="28" t="s">
        <v>1011</v>
      </c>
      <c r="B46" s="29" t="s">
        <v>1008</v>
      </c>
      <c r="C46" s="41" t="s">
        <v>21</v>
      </c>
      <c r="D46" s="30">
        <v>59908</v>
      </c>
    </row>
    <row r="47" spans="1:4" x14ac:dyDescent="0.2">
      <c r="A47" s="28" t="s">
        <v>1023</v>
      </c>
      <c r="B47" s="29" t="s">
        <v>1020</v>
      </c>
      <c r="C47" s="41" t="s">
        <v>21</v>
      </c>
      <c r="D47" s="30">
        <v>70193</v>
      </c>
    </row>
    <row r="48" spans="1:4" x14ac:dyDescent="0.2">
      <c r="A48" s="28" t="s">
        <v>1044</v>
      </c>
      <c r="B48" s="29" t="s">
        <v>1041</v>
      </c>
      <c r="C48" s="41" t="s">
        <v>21</v>
      </c>
      <c r="D48" s="30">
        <v>631329</v>
      </c>
    </row>
    <row r="49" spans="1:4" x14ac:dyDescent="0.2">
      <c r="A49" s="28" t="s">
        <v>1059</v>
      </c>
      <c r="B49" s="29" t="s">
        <v>1056</v>
      </c>
      <c r="C49" s="41" t="s">
        <v>21</v>
      </c>
      <c r="D49" s="30">
        <v>1044593</v>
      </c>
    </row>
    <row r="50" spans="1:4" x14ac:dyDescent="0.2">
      <c r="A50" s="28" t="s">
        <v>1119</v>
      </c>
      <c r="B50" s="29" t="s">
        <v>1116</v>
      </c>
      <c r="C50" s="41" t="s">
        <v>21</v>
      </c>
      <c r="D50" s="30">
        <v>478324</v>
      </c>
    </row>
    <row r="51" spans="1:4" x14ac:dyDescent="0.2">
      <c r="A51" s="28" t="s">
        <v>1131</v>
      </c>
      <c r="B51" s="29" t="s">
        <v>1128</v>
      </c>
      <c r="C51" s="41" t="s">
        <v>21</v>
      </c>
      <c r="D51" s="30">
        <v>164611</v>
      </c>
    </row>
    <row r="52" spans="1:4" x14ac:dyDescent="0.2">
      <c r="A52" s="28" t="s">
        <v>1149</v>
      </c>
      <c r="B52" s="29" t="s">
        <v>1146</v>
      </c>
      <c r="C52" s="41" t="s">
        <v>21</v>
      </c>
      <c r="D52" s="30">
        <v>1759990</v>
      </c>
    </row>
    <row r="53" spans="1:4" x14ac:dyDescent="0.2">
      <c r="A53" s="28" t="s">
        <v>1197</v>
      </c>
      <c r="B53" s="29" t="s">
        <v>1194</v>
      </c>
      <c r="C53" s="41" t="s">
        <v>21</v>
      </c>
      <c r="D53" s="30">
        <v>18184</v>
      </c>
    </row>
    <row r="54" spans="1:4" x14ac:dyDescent="0.2">
      <c r="A54" s="28" t="s">
        <v>1203</v>
      </c>
      <c r="B54" s="29" t="s">
        <v>1200</v>
      </c>
      <c r="C54" s="41" t="s">
        <v>21</v>
      </c>
      <c r="D54" s="30">
        <v>2476626</v>
      </c>
    </row>
    <row r="55" spans="1:4" x14ac:dyDescent="0.2">
      <c r="A55" s="50" t="s">
        <v>1232</v>
      </c>
      <c r="B55" s="51" t="s">
        <v>1229</v>
      </c>
      <c r="C55" s="41" t="s">
        <v>21</v>
      </c>
      <c r="D55" s="52">
        <v>909463</v>
      </c>
    </row>
    <row r="56" spans="1:4" x14ac:dyDescent="0.2">
      <c r="A56" s="31" t="s">
        <v>1253</v>
      </c>
      <c r="B56" s="32" t="s">
        <v>1250</v>
      </c>
      <c r="C56" s="42" t="s">
        <v>21</v>
      </c>
      <c r="D56" s="33">
        <v>320153</v>
      </c>
    </row>
    <row r="57" spans="1:4" s="34" customFormat="1" ht="15.75" x14ac:dyDescent="0.25">
      <c r="A57" s="56" t="s">
        <v>12</v>
      </c>
      <c r="B57" s="54"/>
      <c r="C57" s="54"/>
      <c r="D57" s="57">
        <f>SUM(Table710[County
Total])</f>
        <v>84546554</v>
      </c>
    </row>
    <row r="58" spans="1:4" x14ac:dyDescent="0.2">
      <c r="A58" s="35" t="s">
        <v>13</v>
      </c>
      <c r="B58" s="29"/>
      <c r="C58" s="29"/>
      <c r="D58" s="30"/>
    </row>
    <row r="59" spans="1:4" x14ac:dyDescent="0.2">
      <c r="A59" s="35" t="s">
        <v>14</v>
      </c>
      <c r="B59" s="29"/>
      <c r="C59" s="29"/>
      <c r="D59" s="30"/>
    </row>
    <row r="60" spans="1:4" x14ac:dyDescent="0.2">
      <c r="A60" s="43" t="s">
        <v>20</v>
      </c>
      <c r="B60" s="29"/>
      <c r="C60" s="29"/>
      <c r="D60" s="30"/>
    </row>
  </sheetData>
  <phoneticPr fontId="13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CSESAP Appt</vt:lpstr>
      <vt:lpstr>CSESAP County 22-25660</vt:lpstr>
      <vt:lpstr>CSESAP County 22-25691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Recip1-22: CSESAP (CA Dept of Education)</dc:title>
  <dc:subject>Classified School Employee Summer Assistance Program first apportionment schedule for fiscal year 2022-23.</dc:subject>
  <dc:creator/>
  <cp:lastModifiedBy/>
  <dcterms:created xsi:type="dcterms:W3CDTF">2024-09-17T16:12:55Z</dcterms:created>
  <dcterms:modified xsi:type="dcterms:W3CDTF">2024-09-17T16:13:50Z</dcterms:modified>
</cp:coreProperties>
</file>