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BB47CFE0-FC8F-4DDA-A6F5-C63BA843FF91}" xr6:coauthVersionLast="47" xr6:coauthVersionMax="47" xr10:uidLastSave="{00000000-0000-0000-0000-000000000000}"/>
  <bookViews>
    <workbookView xWindow="-120" yWindow="-120" windowWidth="29040" windowHeight="15840" xr2:uid="{9136E753-3FF6-4A46-B343-028E0D93C031}"/>
  </bookViews>
  <sheets>
    <sheet name="2023-24 Title I, Part D Alloc" sheetId="1" r:id="rId1"/>
  </sheets>
  <definedNames>
    <definedName name="_1_2005_06_RE_CERTIFICATIO" localSheetId="0">#REF!</definedName>
    <definedName name="_1_2005_06_RE_CERTIFICATIO">#REF!</definedName>
    <definedName name="_17_18_Public_Imm_Counts_by_District_w_removals" localSheetId="0">#REF!</definedName>
    <definedName name="_17_18_Public_Imm_Counts_by_District_w_removals">#REF!</definedName>
    <definedName name="_1718_EL_Counts___district_level" localSheetId="0">#REF!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'2023-24 Title I, Part D Alloc'!$C$10:$M$55</definedName>
    <definedName name="aaaaaaaaaaaaa" localSheetId="0">#REF!</definedName>
    <definedName name="aaaaaaaaaaaaa">#REF!</definedName>
    <definedName name="aasddsdccfsdfsd" localSheetId="0">#REF!</definedName>
    <definedName name="aasddsdccfsdfsd">#REF!</definedName>
    <definedName name="adsadfsafdsdddddddddddddddddddddddddddddddddddddddddddddddddddddddddddddddd" localSheetId="0">#REF!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'2023-24 Title I, Part D Alloc'!$2:$10</definedName>
    <definedName name="PriorDPLCFF" localSheetId="0">#REF!</definedName>
    <definedName name="PriorDPLCFF">#REF!</definedName>
    <definedName name="private_els_served_1718" localSheetId="0">#REF!</definedName>
    <definedName name="private_els_served_1718">#REF!</definedName>
    <definedName name="Puerto_Rico" localSheetId="0">#REF!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 l="1"/>
  <c r="V12" i="1" s="1"/>
  <c r="U13" i="1"/>
  <c r="V13" i="1" s="1"/>
  <c r="U14" i="1"/>
  <c r="V14" i="1" s="1"/>
  <c r="U15" i="1"/>
  <c r="V15" i="1" s="1"/>
  <c r="U16" i="1"/>
  <c r="V16" i="1" s="1"/>
  <c r="U17" i="1"/>
  <c r="V17" i="1" s="1"/>
  <c r="U18" i="1"/>
  <c r="V18" i="1" s="1"/>
  <c r="U19" i="1"/>
  <c r="V19" i="1" s="1"/>
  <c r="U20" i="1"/>
  <c r="V20" i="1" s="1"/>
  <c r="U21" i="1"/>
  <c r="V21" i="1" s="1"/>
  <c r="U22" i="1"/>
  <c r="V22" i="1" s="1"/>
  <c r="U23" i="1"/>
  <c r="V23" i="1" s="1"/>
  <c r="U24" i="1"/>
  <c r="V24" i="1" s="1"/>
  <c r="U25" i="1"/>
  <c r="V25" i="1" s="1"/>
  <c r="U26" i="1"/>
  <c r="V26" i="1" s="1"/>
  <c r="U27" i="1"/>
  <c r="V27" i="1" s="1"/>
  <c r="U28" i="1"/>
  <c r="V28" i="1" s="1"/>
  <c r="U29" i="1"/>
  <c r="V29" i="1" s="1"/>
  <c r="U30" i="1"/>
  <c r="V30" i="1" s="1"/>
  <c r="U31" i="1"/>
  <c r="V31" i="1" s="1"/>
  <c r="U32" i="1"/>
  <c r="V32" i="1" s="1"/>
  <c r="U33" i="1"/>
  <c r="V33" i="1" s="1"/>
  <c r="U34" i="1"/>
  <c r="V34" i="1" s="1"/>
  <c r="U35" i="1"/>
  <c r="V35" i="1" s="1"/>
  <c r="U36" i="1"/>
  <c r="V36" i="1" s="1"/>
  <c r="U37" i="1"/>
  <c r="V37" i="1" s="1"/>
  <c r="U38" i="1"/>
  <c r="V38" i="1" s="1"/>
  <c r="U39" i="1"/>
  <c r="V39" i="1" s="1"/>
  <c r="U40" i="1"/>
  <c r="V40" i="1" s="1"/>
  <c r="U41" i="1"/>
  <c r="V41" i="1" s="1"/>
  <c r="U42" i="1"/>
  <c r="V42" i="1" s="1"/>
  <c r="U43" i="1"/>
  <c r="V43" i="1" s="1"/>
  <c r="U44" i="1"/>
  <c r="V44" i="1" s="1"/>
  <c r="U45" i="1"/>
  <c r="V45" i="1" s="1"/>
  <c r="U46" i="1"/>
  <c r="V46" i="1" s="1"/>
  <c r="U47" i="1"/>
  <c r="V47" i="1" s="1"/>
  <c r="U48" i="1"/>
  <c r="V48" i="1" s="1"/>
  <c r="U49" i="1"/>
  <c r="V49" i="1" s="1"/>
  <c r="U50" i="1"/>
  <c r="V50" i="1" s="1"/>
  <c r="U51" i="1"/>
  <c r="V51" i="1" s="1"/>
  <c r="U11" i="1"/>
  <c r="V11" i="1" s="1"/>
  <c r="S52" i="1"/>
  <c r="T52" i="1"/>
  <c r="Q52" i="1"/>
  <c r="P52" i="1"/>
  <c r="O52" i="1"/>
  <c r="N52" i="1"/>
  <c r="L52" i="1"/>
  <c r="R52" i="1" l="1"/>
  <c r="U52" i="1" l="1"/>
  <c r="V52" i="1"/>
</calcChain>
</file>

<file path=xl/sharedStrings.xml><?xml version="1.0" encoding="utf-8"?>
<sst xmlns="http://schemas.openxmlformats.org/spreadsheetml/2006/main" count="529" uniqueCount="246">
  <si>
    <t xml:space="preserve">Title I, Part D, Subpart 2 </t>
  </si>
  <si>
    <t>Prevention and Intervention Programs for Children and Youth Who Are Neglected, Delinquent, or At-Risk</t>
  </si>
  <si>
    <t>Every Student Succeeds Act</t>
  </si>
  <si>
    <t>Fiscal Year 2023–24</t>
  </si>
  <si>
    <t>Final allocation amounts are posted for local educational agencies (LEAs) with a submitted Local Control and Accountability Plan (LCAP) Federal Addendum and a certified Consolidated Application and Reporting System (CARS) Application for Funding as of March 31, 2024.</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</si>
  <si>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</si>
  <si>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https://www.cde.ca.gov/fg/fo/r14/title1pd23apptoverview.asp</t>
  </si>
  <si>
    <t>CDS: County District School; COE: County Office of Education</t>
  </si>
  <si>
    <t>County Name</t>
  </si>
  <si>
    <t>Full CDS Code</t>
  </si>
  <si>
    <t>County 
Code</t>
  </si>
  <si>
    <t>District 
Code</t>
  </si>
  <si>
    <t>School 
Code</t>
  </si>
  <si>
    <t>Service Location Field</t>
  </si>
  <si>
    <t>Local Educational Agency</t>
  </si>
  <si>
    <t>LEA Type</t>
  </si>
  <si>
    <t>CARS
Application
for Funding
3/31/24</t>
  </si>
  <si>
    <t>LCAP Federal Addendum
3/31/24</t>
  </si>
  <si>
    <t>2023‒24
Final
Allocation
Amount</t>
  </si>
  <si>
    <t>1st Apportionment</t>
  </si>
  <si>
    <t>2nd Apportionment</t>
  </si>
  <si>
    <t>3rd Apportionment</t>
  </si>
  <si>
    <t>4th Apportionment</t>
  </si>
  <si>
    <t>5th Apportionment</t>
  </si>
  <si>
    <t>Total Paid</t>
  </si>
  <si>
    <t>Balance Remaining</t>
  </si>
  <si>
    <t>Alameda</t>
  </si>
  <si>
    <t>01100170000000</t>
  </si>
  <si>
    <t>01</t>
  </si>
  <si>
    <t>10017</t>
  </si>
  <si>
    <t>0000000</t>
  </si>
  <si>
    <t>Alameda County Office of Education</t>
  </si>
  <si>
    <t>COE</t>
  </si>
  <si>
    <t>Yes</t>
  </si>
  <si>
    <t>Butte</t>
  </si>
  <si>
    <t>04100410000000</t>
  </si>
  <si>
    <t>04</t>
  </si>
  <si>
    <t>10041</t>
  </si>
  <si>
    <t>Butte County Office of Education</t>
  </si>
  <si>
    <t>Contra Costa</t>
  </si>
  <si>
    <t>07100740000000</t>
  </si>
  <si>
    <t>07</t>
  </si>
  <si>
    <t>10074</t>
  </si>
  <si>
    <t>Contra Costa County Office of Education</t>
  </si>
  <si>
    <t>Del Norte</t>
  </si>
  <si>
    <t>08100820000000</t>
  </si>
  <si>
    <t>08</t>
  </si>
  <si>
    <t>10082</t>
  </si>
  <si>
    <t>Del Norte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</si>
  <si>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</si>
  <si>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</si>
  <si>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</si>
  <si>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</si>
  <si>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</si>
  <si>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</si>
  <si>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</si>
  <si>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</si>
  <si>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</si>
  <si>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</si>
  <si>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</si>
  <si>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</si>
  <si>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</si>
  <si>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</si>
  <si>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</si>
  <si>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</si>
  <si>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</si>
  <si>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</si>
  <si>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</si>
  <si>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</si>
  <si>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</si>
  <si>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</si>
  <si>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</si>
  <si>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</si>
  <si>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</si>
  <si>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</si>
  <si>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</si>
  <si>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</si>
  <si>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</si>
  <si>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</si>
  <si>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</si>
  <si>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</si>
  <si>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</si>
  <si>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</si>
  <si>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</si>
  <si>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</si>
  <si>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</si>
  <si>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</si>
  <si>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</si>
  <si>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</si>
  <si>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</si>
  <si>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</si>
  <si>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</si>
  <si>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</si>
  <si>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</si>
  <si>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</si>
  <si>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</si>
  <si>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</si>
  <si>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</si>
  <si>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</si>
  <si>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</si>
  <si>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</si>
  <si>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</si>
  <si>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</si>
  <si>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</si>
  <si>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</si>
  <si>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</si>
  <si>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</si>
  <si>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</si>
  <si>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</si>
  <si>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</si>
  <si>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</si>
  <si>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</si>
  <si>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</si>
  <si>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</si>
  <si>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</si>
  <si>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</si>
  <si>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</si>
  <si>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</si>
  <si>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</si>
  <si>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</si>
  <si>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</si>
  <si>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</si>
  <si>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</si>
  <si>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</si>
  <si>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</si>
  <si>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</si>
  <si>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</si>
  <si>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</si>
  <si>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</si>
  <si>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</si>
  <si>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</si>
  <si>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</si>
  <si>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</si>
  <si>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</si>
  <si>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</si>
  <si>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</si>
  <si>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</si>
  <si>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</si>
  <si>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</si>
  <si>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</si>
  <si>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</si>
  <si>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</si>
  <si>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</si>
  <si>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</si>
  <si>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</si>
  <si>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</si>
  <si>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</si>
  <si>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</si>
  <si>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</si>
  <si>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</si>
  <si>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</si>
  <si>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</si>
  <si>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</si>
  <si>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</si>
  <si>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</si>
  <si>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</si>
  <si>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</si>
  <si>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</si>
  <si>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</si>
  <si>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</si>
  <si>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</si>
  <si>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</si>
  <si>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</si>
  <si>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</si>
  <si>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</si>
  <si>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</si>
  <si>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</si>
  <si>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</si>
  <si>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</si>
  <si>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</si>
  <si>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</si>
  <si>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</si>
  <si>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</si>
  <si>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</si>
  <si>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</si>
  <si>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</si>
  <si>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</si>
  <si>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</si>
  <si>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</si>
  <si>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</si>
  <si>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</si>
  <si>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</si>
  <si>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</si>
  <si>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</si>
  <si>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</si>
  <si>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</si>
  <si>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</si>
  <si>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</si>
  <si>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</si>
  <si>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</si>
  <si>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</si>
  <si>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</si>
  <si>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</si>
  <si>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</si>
  <si>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</si>
  <si>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</si>
  <si>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</si>
  <si>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</si>
  <si>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</si>
  <si>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</si>
  <si>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</si>
  <si>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</si>
  <si>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</si>
  <si>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</si>
  <si>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</si>
  <si>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</si>
  <si>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</si>
  <si>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</si>
  <si>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</si>
  <si>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Tulare</t>
  </si>
  <si>
    <t>54105460000000</t>
  </si>
  <si>
    <t>54</t>
  </si>
  <si>
    <t>10546</t>
  </si>
  <si>
    <t>Tulare County Office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</si>
  <si>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</si>
  <si>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</si>
  <si>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</si>
  <si>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</si>
  <si>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</si>
  <si>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</si>
  <si>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</si>
  <si>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</si>
  <si>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</si>
  <si>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</si>
  <si>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</si>
  <si>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</si>
  <si>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</si>
  <si>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</si>
  <si>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</si>
  <si>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</si>
  <si>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</si>
  <si>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</si>
  <si>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</si>
  <si>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</si>
  <si>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</si>
  <si>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</si>
  <si>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</si>
  <si>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 xml:space="preserve"> </t>
  </si>
  <si>
    <t>The sixth apportionment is based on cash balances reported in the Federal Cash Management Data Collection (CMDC) system for period 2 (October 10-31, 2024). For more information on CMDC payments, please refer to the apportionment overview web page at the link below.</t>
  </si>
  <si>
    <t>CMDC Submitted
10/31/24</t>
  </si>
  <si>
    <t>6th Apportionment</t>
  </si>
  <si>
    <t>Invoices</t>
  </si>
  <si>
    <t>N/A</t>
  </si>
  <si>
    <t>Not Filed</t>
  </si>
  <si>
    <t>Direct
Funded
Charter School
Number</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</si>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</sst>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00000000000000"/>
  </numFmts>
  <fonts count="14" x14ac:knownFonts="1">
    <font>
      <sz val="12"/>
      <color theme="1"/>
      <name val="Arial"/>
      <family val="2"/>
    </font>
    <font>
      <sz val="11"/>
      <color theme="1"/>
      <name val="Aptos Narrow"/>
      <family val="2"/>
      <scheme val="minor"/>
    </font>
    <font>
      <b/>
      <sz val="12"/>
      <name val="Arial"/>
      <family val="2"/>
    </font>
    <font>
      <sz val="10"/>
      <name val="Arial"/>
      <family val="2"/>
    </font>
    <font>
      <sz val="12"/>
      <name val="Arial"/>
      <family val="2"/>
    </font>
    <font>
      <sz val="12"/>
      <color theme="1"/>
      <name val="Arial"/>
      <family val="2"/>
    </font>
    <font>
      <b/>
      <sz val="14"/>
      <name val="Arial"/>
      <family val="2"/>
    </font>
    <font>
      <b/>
      <sz val="12"/>
      <color theme="1"/>
      <name val="Arial"/>
      <family val="2"/>
    </font>
    <font>
      <b/>
      <sz val="10"/>
      <name val="Arial"/>
      <family val="2"/>
    </font>
    <font>
      <u/>
      <sz val="12"/>
      <color theme="10"/>
      <name val="Arial"/>
      <family val="2"/>
    </font>
    <font>
      <b/>
      <sz val="12"/>
      <color theme="0"/>
      <name val="Arial"/>
      <family val="2"/>
    </font>
    <font>
      <sz val="8"/>
      <name val="Aptos Narrow"/>
      <family val="2"/>
      <scheme val="minor"/>
    </font>
    <font>
      <b/>
      <sz val="16"/>
      <name val="Arial"/>
      <family val="2"/>
    </font>
    <font>
      <u/>
      <sz val="12"/>
      <color rgb="FF0563C1"/>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right/>
      <top style="double">
        <color indexed="64"/>
      </top>
      <bottom/>
      <diagonal/>
    </border>
    <border>
      <left/>
      <right/>
      <top/>
      <bottom style="thin">
        <color indexed="64"/>
      </bottom>
      <diagonal/>
    </border>
    <border>
      <left/>
      <right/>
      <top style="thin">
        <color auto="1"/>
      </top>
      <bottom/>
      <diagonal/>
    </border>
    <border>
      <left/>
      <right/>
      <top style="double">
        <color rgb="FF000000"/>
      </top>
      <bottom/>
      <diagonal/>
    </border>
    <border>
      <left/>
      <right/>
      <top/>
      <bottom style="medium">
        <color auto="1"/>
      </bottom>
      <diagonal/>
    </border>
  </borders>
  <cellStyleXfs count="20">
    <xf numFmtId="0" fontId="0" fillId="0" borderId="0"/>
    <xf numFmtId="0" fontId="2" fillId="0" borderId="0" applyNumberFormat="0" applyFill="0" applyAlignment="0" applyProtection="0"/>
    <xf numFmtId="0" fontId="3" fillId="0" borderId="0"/>
    <xf numFmtId="0" fontId="5" fillId="0" borderId="0"/>
    <xf numFmtId="0" fontId="2" fillId="0" borderId="0" applyNumberFormat="0" applyFill="0" applyAlignment="0" applyProtection="0"/>
    <xf numFmtId="0" fontId="2" fillId="0" borderId="0" applyNumberFormat="0" applyFill="0" applyAlignment="0" applyProtection="0"/>
    <xf numFmtId="0" fontId="3" fillId="0" borderId="0"/>
    <xf numFmtId="0" fontId="5" fillId="0" borderId="0"/>
    <xf numFmtId="0" fontId="9" fillId="0" borderId="0" applyNumberFormat="0" applyFill="0" applyBorder="0" applyAlignment="0" applyProtection="0"/>
    <xf numFmtId="43" fontId="3" fillId="0" borderId="0" applyFont="0" applyFill="0" applyBorder="0" applyAlignment="0" applyProtection="0"/>
    <xf numFmtId="0" fontId="3" fillId="0" borderId="0"/>
    <xf numFmtId="0" fontId="1" fillId="0" borderId="0"/>
    <xf numFmtId="0" fontId="7" fillId="0" borderId="0" applyNumberFormat="0" applyFill="0" applyAlignment="0" applyProtection="0"/>
    <xf numFmtId="0" fontId="5" fillId="0" borderId="0"/>
    <xf numFmtId="0" fontId="13" fillId="0" borderId="0" applyNumberForma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7" fillId="0" borderId="3" applyNumberFormat="0" applyFill="0" applyAlignment="0" applyProtection="0"/>
  </cellStyleXfs>
  <cellXfs count="62">
    <xf numFmtId="0" fontId="0" fillId="0" borderId="0" xfId="0"/>
    <xf numFmtId="0" fontId="4" fillId="0" borderId="0" xfId="2" applyFont="1" applyAlignment="1">
      <alignment horizontal="center"/>
    </xf>
    <xf numFmtId="0" fontId="5" fillId="0" borderId="0" xfId="3" applyAlignment="1">
      <alignment horizontal="center"/>
    </xf>
    <xf numFmtId="49" fontId="4" fillId="0" borderId="0" xfId="2" applyNumberFormat="1" applyFont="1" applyAlignment="1">
      <alignment horizontal="center"/>
    </xf>
    <xf numFmtId="49" fontId="4" fillId="0" borderId="0" xfId="2" applyNumberFormat="1" applyFont="1" applyAlignment="1">
      <alignment wrapText="1"/>
    </xf>
    <xf numFmtId="0" fontId="5" fillId="0" borderId="0" xfId="3"/>
    <xf numFmtId="0" fontId="5" fillId="0" borderId="0" xfId="3" applyAlignment="1">
      <alignment horizontal="right"/>
    </xf>
    <xf numFmtId="164" fontId="4" fillId="0" borderId="0" xfId="2" applyNumberFormat="1" applyFont="1" applyAlignment="1">
      <alignment horizontal="right"/>
    </xf>
    <xf numFmtId="0" fontId="4" fillId="0" borderId="0" xfId="2" applyFont="1"/>
    <xf numFmtId="0" fontId="5" fillId="0" borderId="0" xfId="3" applyAlignment="1">
      <alignment wrapText="1"/>
    </xf>
    <xf numFmtId="164" fontId="5" fillId="0" borderId="0" xfId="3" applyNumberFormat="1" applyAlignment="1">
      <alignment horizontal="right"/>
    </xf>
    <xf numFmtId="0" fontId="8" fillId="0" borderId="0" xfId="6" applyFont="1" applyAlignment="1">
      <alignment horizontal="left" vertical="center"/>
    </xf>
    <xf numFmtId="0" fontId="8" fillId="0" borderId="0" xfId="6" applyFont="1" applyAlignment="1">
      <alignment horizontal="center" vertical="center"/>
    </xf>
    <xf numFmtId="0" fontId="8" fillId="0" borderId="0" xfId="6" applyFont="1" applyAlignment="1">
      <alignment vertical="center"/>
    </xf>
    <xf numFmtId="0" fontId="3" fillId="0" borderId="0" xfId="2" applyAlignment="1">
      <alignment horizontal="center"/>
    </xf>
    <xf numFmtId="0" fontId="3" fillId="0" borderId="0" xfId="2"/>
    <xf numFmtId="0" fontId="3" fillId="0" borderId="0" xfId="2" applyAlignment="1">
      <alignment horizontal="right"/>
    </xf>
    <xf numFmtId="0" fontId="5" fillId="0" borderId="0" xfId="3" applyAlignment="1">
      <alignment horizontal="left"/>
    </xf>
    <xf numFmtId="0" fontId="5" fillId="0" borderId="0" xfId="3" applyAlignment="1">
      <alignment horizontal="centerContinuous"/>
    </xf>
    <xf numFmtId="164" fontId="5" fillId="0" borderId="0" xfId="3" applyNumberFormat="1" applyAlignment="1">
      <alignment horizontal="center"/>
    </xf>
    <xf numFmtId="164" fontId="5" fillId="0" borderId="0" xfId="3" applyNumberFormat="1" applyAlignment="1">
      <alignment horizontal="centerContinuous"/>
    </xf>
    <xf numFmtId="0" fontId="10" fillId="2" borderId="0" xfId="3" applyFont="1" applyFill="1" applyAlignment="1">
      <alignment horizontal="center" wrapText="1"/>
    </xf>
    <xf numFmtId="6" fontId="10" fillId="2" borderId="1" xfId="3" applyNumberFormat="1" applyFont="1" applyFill="1" applyBorder="1" applyAlignment="1">
      <alignment horizontal="center" wrapText="1"/>
    </xf>
    <xf numFmtId="6" fontId="4" fillId="0" borderId="0" xfId="9" applyNumberFormat="1" applyFont="1" applyFill="1" applyAlignment="1"/>
    <xf numFmtId="165" fontId="4" fillId="0" borderId="0" xfId="10" applyNumberFormat="1" applyFont="1" applyAlignment="1">
      <alignment horizontal="left"/>
    </xf>
    <xf numFmtId="0" fontId="4" fillId="0" borderId="0" xfId="10" applyFont="1" applyAlignment="1">
      <alignment horizontal="center"/>
    </xf>
    <xf numFmtId="0" fontId="4" fillId="0" borderId="0" xfId="10" applyFont="1" applyAlignment="1">
      <alignment wrapText="1"/>
    </xf>
    <xf numFmtId="0" fontId="4" fillId="0" borderId="0" xfId="11" applyFont="1" applyAlignment="1">
      <alignment horizontal="center"/>
    </xf>
    <xf numFmtId="164" fontId="4" fillId="0" borderId="0" xfId="9" applyNumberFormat="1" applyFont="1" applyFill="1" applyBorder="1" applyAlignment="1">
      <alignment horizontal="center"/>
    </xf>
    <xf numFmtId="164" fontId="4" fillId="0" borderId="0" xfId="10" applyNumberFormat="1" applyFont="1" applyAlignment="1">
      <alignment horizontal="right"/>
    </xf>
    <xf numFmtId="164" fontId="5" fillId="0" borderId="0" xfId="2" applyNumberFormat="1" applyFont="1"/>
    <xf numFmtId="164" fontId="5" fillId="0" borderId="0" xfId="2" applyNumberFormat="1" applyFont="1" applyAlignment="1">
      <alignment horizontal="right"/>
    </xf>
    <xf numFmtId="164" fontId="4" fillId="0" borderId="0" xfId="9" applyNumberFormat="1" applyFont="1" applyFill="1" applyAlignment="1">
      <alignment horizontal="center"/>
    </xf>
    <xf numFmtId="6" fontId="4" fillId="0" borderId="2" xfId="9" applyNumberFormat="1" applyFont="1" applyFill="1" applyBorder="1" applyAlignment="1"/>
    <xf numFmtId="165" fontId="4" fillId="0" borderId="2" xfId="10" applyNumberFormat="1" applyFont="1" applyBorder="1" applyAlignment="1">
      <alignment horizontal="left"/>
    </xf>
    <xf numFmtId="0" fontId="4" fillId="0" borderId="2" xfId="10" applyFont="1" applyBorder="1" applyAlignment="1">
      <alignment horizontal="center"/>
    </xf>
    <xf numFmtId="0" fontId="4" fillId="0" borderId="2" xfId="10" applyFont="1" applyBorder="1" applyAlignment="1">
      <alignment wrapText="1"/>
    </xf>
    <xf numFmtId="0" fontId="4" fillId="0" borderId="2" xfId="11" applyFont="1" applyBorder="1" applyAlignment="1">
      <alignment horizontal="center"/>
    </xf>
    <xf numFmtId="164" fontId="4" fillId="0" borderId="2" xfId="9" applyNumberFormat="1" applyFont="1" applyFill="1" applyBorder="1" applyAlignment="1">
      <alignment horizontal="center"/>
    </xf>
    <xf numFmtId="164" fontId="4" fillId="0" borderId="2" xfId="10" applyNumberFormat="1" applyFont="1" applyBorder="1" applyAlignment="1">
      <alignment horizontal="right"/>
    </xf>
    <xf numFmtId="164" fontId="5" fillId="0" borderId="2" xfId="2" applyNumberFormat="1" applyFont="1" applyBorder="1"/>
    <xf numFmtId="164" fontId="5" fillId="0" borderId="2" xfId="2" applyNumberFormat="1" applyFont="1" applyBorder="1" applyAlignment="1">
      <alignment horizontal="right"/>
    </xf>
    <xf numFmtId="0" fontId="0" fillId="0" borderId="0" xfId="12" applyFont="1" applyFill="1" applyAlignment="1"/>
    <xf numFmtId="0" fontId="0" fillId="0" borderId="0" xfId="7" applyFont="1" applyAlignment="1">
      <alignment horizontal="center"/>
    </xf>
    <xf numFmtId="164" fontId="4" fillId="0" borderId="0" xfId="13" applyNumberFormat="1" applyFont="1" applyAlignment="1">
      <alignment horizontal="center"/>
    </xf>
    <xf numFmtId="6" fontId="0" fillId="0" borderId="0" xfId="7" applyNumberFormat="1" applyFont="1" applyAlignment="1">
      <alignment horizontal="right"/>
    </xf>
    <xf numFmtId="164" fontId="0" fillId="0" borderId="0" xfId="2" applyNumberFormat="1" applyFont="1" applyAlignment="1">
      <alignment horizontal="right"/>
    </xf>
    <xf numFmtId="0" fontId="5" fillId="0" borderId="0" xfId="3" quotePrefix="1"/>
    <xf numFmtId="0" fontId="4" fillId="0" borderId="0" xfId="2" applyFont="1" applyAlignment="1">
      <alignment horizontal="right"/>
    </xf>
    <xf numFmtId="0" fontId="10" fillId="2" borderId="4" xfId="3" applyFont="1" applyFill="1" applyBorder="1" applyAlignment="1">
      <alignment horizontal="center" wrapText="1"/>
    </xf>
    <xf numFmtId="164" fontId="10" fillId="2" borderId="0" xfId="3" applyNumberFormat="1" applyFont="1" applyFill="1" applyAlignment="1">
      <alignment horizontal="center" wrapText="1"/>
    </xf>
    <xf numFmtId="0" fontId="10" fillId="2" borderId="5" xfId="0" applyFont="1" applyFill="1" applyBorder="1" applyAlignment="1">
      <alignment horizontal="center" wrapText="1"/>
    </xf>
    <xf numFmtId="0" fontId="2" fillId="0" borderId="0" xfId="17"/>
    <xf numFmtId="0" fontId="12" fillId="0" borderId="0" xfId="15" applyFont="1" applyAlignment="1">
      <alignment horizontal="left"/>
    </xf>
    <xf numFmtId="0" fontId="6" fillId="0" borderId="0" xfId="16" applyFont="1" applyAlignment="1">
      <alignment horizontal="left" vertical="top"/>
    </xf>
    <xf numFmtId="0" fontId="7" fillId="0" borderId="0" xfId="0" applyFont="1"/>
    <xf numFmtId="0" fontId="13" fillId="0" borderId="0" xfId="14" applyAlignment="1">
      <alignment horizontal="left"/>
    </xf>
    <xf numFmtId="0" fontId="7" fillId="0" borderId="3" xfId="19" applyAlignment="1">
      <alignment horizontal="left"/>
    </xf>
    <xf numFmtId="0" fontId="7" fillId="0" borderId="3" xfId="19" applyAlignment="1">
      <alignment horizontal="center"/>
    </xf>
    <xf numFmtId="0" fontId="7" fillId="0" borderId="3" xfId="19" applyAlignment="1">
      <alignment wrapText="1"/>
    </xf>
    <xf numFmtId="0" fontId="7" fillId="0" borderId="3" xfId="19" applyAlignment="1">
      <alignment horizontal="center" wrapText="1"/>
    </xf>
    <xf numFmtId="164" fontId="7" fillId="0" borderId="3" xfId="19" applyNumberFormat="1" applyAlignment="1">
      <alignment horizontal="right"/>
    </xf>
  </cellXfs>
  <cellStyles count="20">
    <cellStyle name="Comma 2 2" xfId="9" xr:uid="{99A8E600-8032-41E0-885D-1CA5FD5C9F61}"/>
    <cellStyle name="Heading 1" xfId="15" builtinId="16" customBuiltin="1"/>
    <cellStyle name="Heading 1 6" xfId="1" xr:uid="{000B1507-6DAF-454B-9C6C-C35F3C5DA469}"/>
    <cellStyle name="Heading 2" xfId="16" builtinId="17" customBuiltin="1"/>
    <cellStyle name="Heading 2 2" xfId="4" xr:uid="{1D21E1C6-066E-4893-A1E6-B5958B5EBFDF}"/>
    <cellStyle name="Heading 3" xfId="17" builtinId="18" customBuiltin="1"/>
    <cellStyle name="Heading 3 2" xfId="5" xr:uid="{963C3902-2498-4E05-BE06-5B9CE6BBEF65}"/>
    <cellStyle name="Heading 4" xfId="18" builtinId="19" customBuiltin="1"/>
    <cellStyle name="Hyperlink" xfId="14" builtinId="8" customBuiltin="1"/>
    <cellStyle name="Hyperlink 4" xfId="8" xr:uid="{3F0E2E60-9F99-4A85-B619-A34BF80D97A5}"/>
    <cellStyle name="Normal" xfId="0" builtinId="0" customBuiltin="1"/>
    <cellStyle name="Normal 2 2" xfId="10" xr:uid="{459EAD3C-D90F-4065-82A3-1EE1C54605B8}"/>
    <cellStyle name="Normal 2 2 2 4 2" xfId="11" xr:uid="{9673A9C1-4C2D-4A99-96C1-0054A007FB27}"/>
    <cellStyle name="Normal 20 2" xfId="2" xr:uid="{10BA3DD1-EE88-495A-9E1B-0A1844F14992}"/>
    <cellStyle name="Normal 28" xfId="3" xr:uid="{40E83489-14BC-402B-AF36-FDAFAAC0AAC2}"/>
    <cellStyle name="Normal 3 2 3" xfId="7" xr:uid="{A074681A-9321-4310-A341-5DC4C1067677}"/>
    <cellStyle name="Normal 4 2 2 4" xfId="13" xr:uid="{22BC62A4-ED9E-417E-A34F-17CF94A61BED}"/>
    <cellStyle name="Normal_15005 2nd apportionment_2nd Appt Title I, Part A 2009-10 Final 032210" xfId="6" xr:uid="{11C75826-D440-41C3-94C1-9F426A668DAD}"/>
    <cellStyle name="Total" xfId="19" builtinId="25" customBuiltin="1"/>
    <cellStyle name="Total 2 3" xfId="12" xr:uid="{BA1FB301-6660-4E80-9010-B6EF33A5448C}"/>
  </cellStyles>
  <dxfs count="49">
    <dxf>
      <font>
        <color rgb="FF9C0006"/>
      </font>
      <fill>
        <patternFill>
          <bgColor rgb="FFFFC7CE"/>
        </patternFill>
      </fill>
    </dxf>
    <dxf>
      <font>
        <color rgb="FF9C0006"/>
      </font>
      <fill>
        <patternFill>
          <bgColor rgb="FFFFC7CE"/>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alignment horizontal="general" vertical="bottom" textRotation="0" wrapText="1" indent="0" justifyLastLine="0" shrinkToFit="0" readingOrder="0"/>
    </dxf>
    <dxf>
      <font>
        <sz val="12"/>
        <color auto="1"/>
        <name val="Arial"/>
        <family val="2"/>
        <scheme val="none"/>
      </font>
      <alignment horizontal="center"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000000000000"/>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alignment horizontal="general"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D1450E-C285-4C5D-9294-C905A77C42B7}" name="tbl_AllocBal2023" displayName="tbl_AllocBal2023" ref="A10:V52" totalsRowCount="1" headerRowDxfId="48" dataDxfId="47" tableBorderDxfId="46" totalsRowCellStyle="Total">
  <autoFilter ref="A10:V51" xr:uid="{D7D1450E-C285-4C5D-9294-C905A77C42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B827163-D25A-43D6-9472-655B7948B68E}" name="County Name" totalsRowLabel="Statewide Total" dataDxfId="45" totalsRowDxfId="44" dataCellStyle="Comma 2 2" totalsRowCellStyle="Total"/>
    <tableColumn id="2" xr3:uid="{8836D062-07F6-4172-A390-07D4FFE4AC8D}" name="Full CDS Code" dataDxfId="43" totalsRowDxfId="42" dataCellStyle="Normal 2 2" totalsRowCellStyle="Total"/>
    <tableColumn id="3" xr3:uid="{062C0357-B698-4EAA-B4A1-1D8F83543319}" name="County _x000a_Code" dataDxfId="41" totalsRowDxfId="40" dataCellStyle="Normal 2 2" totalsRowCellStyle="Total"/>
    <tableColumn id="4" xr3:uid="{BD0B62DA-2E56-4E86-92D4-18443812BF66}" name="District _x000a_Code" dataDxfId="39" totalsRowDxfId="38" dataCellStyle="Normal 2 2" totalsRowCellStyle="Total"/>
    <tableColumn id="5" xr3:uid="{A994A759-BB6C-443B-9ED8-B825DD33D6B1}" name="School _x000a_Code" dataDxfId="37" totalsRowDxfId="36" dataCellStyle="Normal 2 2" totalsRowCellStyle="Total"/>
    <tableColumn id="21" xr3:uid="{E6DE4A21-53C1-4303-8B97-45EBF0FB0579}" name="Direct_x000a_Funded_x000a_Charter School_x000a_Number" dataDxfId="35" totalsRowDxfId="34" dataCellStyle="Normal 2 2" totalsRowCellStyle="Total"/>
    <tableColumn id="7" xr3:uid="{96FF1AF8-5FE1-47B7-8F7B-6BA08217A74A}" name="Service Location Field" dataDxfId="33" totalsRowDxfId="32" dataCellStyle="Normal 2 2" totalsRowCellStyle="Total"/>
    <tableColumn id="8" xr3:uid="{ADE0487A-E4FF-40EA-AE6B-53FBD4BFE251}" name="Local Educational Agency" dataDxfId="31" totalsRowDxfId="30" dataCellStyle="Normal 2 2" totalsRowCellStyle="Total"/>
    <tableColumn id="23" xr3:uid="{D9CBBD79-7850-4A0C-B36C-9E1390F85F5E}" name="LEA Type" dataDxfId="29" totalsRowDxfId="28" dataCellStyle="Normal 2 2 2 4 2" totalsRowCellStyle="Total"/>
    <tableColumn id="9" xr3:uid="{6A2AB163-275D-40B7-AD6F-B7BE37E7B4BC}" name="CARS_x000a_Application_x000a_for Funding_x000a_3/31/24" dataDxfId="27" totalsRowDxfId="26" dataCellStyle="Comma 2 2" totalsRowCellStyle="Total"/>
    <tableColumn id="10" xr3:uid="{EEF26421-6006-4CC9-9B4F-A6C5DB690BD1}" name="LCAP Federal Addendum_x000a_3/31/24" dataDxfId="25" totalsRowDxfId="24" dataCellStyle="Normal 2 2" totalsRowCellStyle="Total"/>
    <tableColumn id="11" xr3:uid="{5575A33F-2F38-49F3-B294-1FA914B914CD}" name="2023‒24_x000a_Final_x000a_Allocation_x000a_Amount" totalsRowFunction="sum" dataDxfId="23" totalsRowDxfId="22" dataCellStyle="Normal 2 2" totalsRowCellStyle="Total"/>
    <tableColumn id="12" xr3:uid="{1A576806-744D-4F75-B226-33F0C11C44BD}" name="CMDC Submitted_x000a_10/31/24" dataDxfId="21" totalsRowDxfId="20" dataCellStyle="Comma 2 2" totalsRowCellStyle="Total"/>
    <tableColumn id="13" xr3:uid="{4F9A1431-89E9-479D-9C70-9CDB0372E494}" name="1st Apportionment" totalsRowFunction="sum" dataDxfId="19" totalsRowDxfId="18" totalsRowCellStyle="Total"/>
    <tableColumn id="14" xr3:uid="{82F8000A-F9DD-4369-917A-ED2047A2B184}" name="2nd Apportionment" totalsRowFunction="custom" dataDxfId="17" totalsRowDxfId="16" totalsRowCellStyle="Total">
      <totalsRowFormula>SUM(tbl_AllocBal2023[2nd Apportionment])</totalsRowFormula>
    </tableColumn>
    <tableColumn id="15" xr3:uid="{DD0F8520-162B-4951-BEC0-492164794EFE}" name="3rd Apportionment" totalsRowFunction="custom" dataDxfId="15" totalsRowDxfId="14" totalsRowCellStyle="Total">
      <totalsRowFormula>SUM(tbl_AllocBal2023[3rd Apportionment])</totalsRowFormula>
    </tableColumn>
    <tableColumn id="6" xr3:uid="{A1270D04-D7B8-4C20-8F99-A2E2E9B5B798}" name="4th Apportionment" totalsRowFunction="sum" dataDxfId="13" totalsRowDxfId="12" totalsRowCellStyle="Total"/>
    <tableColumn id="19" xr3:uid="{BCA57AB2-F87C-45A3-9C7B-AE48EB81E038}" name="5th Apportionment" totalsRowFunction="sum" dataDxfId="11" totalsRowDxfId="10" dataCellStyle="Normal 20 2" totalsRowCellStyle="Total"/>
    <tableColumn id="20" xr3:uid="{B74139DE-D338-4622-BB37-A79F0A3F3A93}" name="6th Apportionment" totalsRowFunction="sum" dataDxfId="9" totalsRowDxfId="8" dataCellStyle="Normal 20 2" totalsRowCellStyle="Total"/>
    <tableColumn id="16" xr3:uid="{E496AF56-7D49-497F-B9DF-1D630CD59E52}" name="Invoices" totalsRowFunction="sum" dataDxfId="7" totalsRowDxfId="6" totalsRowCellStyle="Total"/>
    <tableColumn id="17" xr3:uid="{8EDA94E3-F89B-4759-BE7A-EE1FB3D54292}" name="Total Paid" totalsRowFunction="sum" dataDxfId="5" totalsRowDxfId="4" totalsRowCellStyle="Total">
      <calculatedColumnFormula>SUM(tbl_AllocBal2023[[#This Row],[1st Apportionment]:[Invoices]])</calculatedColumnFormula>
    </tableColumn>
    <tableColumn id="18" xr3:uid="{5D8DB292-744F-4AD9-8B8C-B787105D1B5A}" name="Balance Remaining" totalsRowFunction="sum" dataDxfId="3" totalsRowDxfId="2" totalsRowCellStyle="Total">
      <calculatedColumnFormula>tbl_AllocBal2023[[#This Row],[2023‒24
Final
Allocation
Amount]]-tbl_AllocBal2023[[#This Row],[Total Paid]]</calculatedColumnFormula>
    </tableColumn>
  </tableColumns>
  <tableStyleInfo showFirstColumn="0" showLastColumn="0" showRowStripes="1" showColumnStripes="0"/>
  <extLst>
    <ext xmlns:x14="http://schemas.microsoft.com/office/spreadsheetml/2009/9/main" uri="{504A1905-F514-4f6f-8877-14C23A59335A}">
      <x14:table altTextSummary="Allocation schedule for the Title I, Part D, Subpart 2 fund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65D2-D593-4F70-B464-960761B028EF}">
  <sheetPr>
    <pageSetUpPr fitToPage="1"/>
  </sheetPr>
  <dimension ref="A1:V2053"/>
  <sheetViews>
    <sheetView tabSelected="1" zoomScaleNormal="100" workbookViewId="0"/>
  </sheetViews>
  <sheetFormatPr defaultColWidth="10.44140625" defaultRowHeight="15" x14ac:dyDescent="0.2"/>
  <cols>
    <col min="1" max="2" width="14.44140625" style="1" customWidth="1"/>
    <col min="3" max="3" width="10.5546875" style="2" bestFit="1" customWidth="1"/>
    <col min="4" max="4" width="10.5546875" style="3" bestFit="1" customWidth="1"/>
    <col min="5" max="5" width="10.33203125" style="3" bestFit="1" customWidth="1"/>
    <col min="6" max="6" width="10.33203125" style="3" customWidth="1"/>
    <col min="7" max="7" width="10" style="3" customWidth="1"/>
    <col min="8" max="8" width="37.44140625" style="4" customWidth="1"/>
    <col min="9" max="9" width="8.33203125" style="4" customWidth="1"/>
    <col min="10" max="11" width="14.44140625" style="3" customWidth="1"/>
    <col min="12" max="12" width="14.44140625" style="5" customWidth="1"/>
    <col min="13" max="13" width="14.44140625" style="3" customWidth="1"/>
    <col min="14" max="14" width="14.44140625" style="6" customWidth="1"/>
    <col min="15" max="19" width="14.44140625" style="7" customWidth="1"/>
    <col min="20" max="20" width="8.33203125" style="7" customWidth="1"/>
    <col min="21" max="21" width="14.44140625" style="7" customWidth="1"/>
    <col min="22" max="22" width="14.44140625" style="8" customWidth="1"/>
    <col min="23" max="16384" width="10.44140625" style="8"/>
  </cols>
  <sheetData>
    <row r="1" spans="1:22" ht="20.25" x14ac:dyDescent="0.3">
      <c r="A1" s="53" t="s">
        <v>0</v>
      </c>
    </row>
    <row r="2" spans="1:22" s="5" customFormat="1" ht="18" x14ac:dyDescent="0.2">
      <c r="A2" s="54" t="s">
        <v>1</v>
      </c>
      <c r="C2" s="2"/>
      <c r="D2" s="2"/>
      <c r="E2" s="2"/>
      <c r="F2" s="2"/>
      <c r="G2" s="2"/>
      <c r="H2" s="9"/>
      <c r="I2" s="9"/>
      <c r="J2" s="2"/>
      <c r="K2" s="2"/>
      <c r="M2" s="2"/>
      <c r="N2" s="10"/>
      <c r="O2" s="10"/>
      <c r="P2" s="10"/>
      <c r="Q2" s="10"/>
      <c r="R2" s="10"/>
      <c r="S2" s="10"/>
      <c r="T2" s="6"/>
      <c r="U2" s="6"/>
    </row>
    <row r="3" spans="1:22" s="5" customFormat="1" ht="15.75" x14ac:dyDescent="0.25">
      <c r="A3" s="52" t="s">
        <v>2</v>
      </c>
      <c r="C3" s="2"/>
      <c r="D3" s="2"/>
      <c r="E3" s="2"/>
      <c r="F3" s="2"/>
      <c r="G3" s="2"/>
      <c r="H3" s="9"/>
      <c r="I3" s="9"/>
      <c r="J3" s="2" t="s">
        <v>237</v>
      </c>
      <c r="K3" s="2"/>
      <c r="M3" s="2"/>
      <c r="N3" s="10"/>
      <c r="O3" s="10"/>
      <c r="P3" s="10"/>
      <c r="Q3" s="10"/>
      <c r="R3" s="10"/>
      <c r="S3" s="10"/>
      <c r="T3" s="6"/>
      <c r="U3" s="6"/>
    </row>
    <row r="4" spans="1:22" s="5" customFormat="1" ht="15.75" x14ac:dyDescent="0.25">
      <c r="A4" s="55" t="s">
        <v>3</v>
      </c>
      <c r="C4" s="2"/>
      <c r="D4" s="2"/>
      <c r="E4" s="2"/>
      <c r="F4" s="2"/>
      <c r="G4" s="2"/>
      <c r="H4" s="9"/>
      <c r="I4" s="9"/>
      <c r="J4" s="2"/>
      <c r="K4" s="2"/>
      <c r="M4" s="2"/>
      <c r="N4" s="10"/>
      <c r="O4" s="10"/>
      <c r="P4" s="10"/>
      <c r="Q4" s="10"/>
      <c r="R4" s="10"/>
      <c r="S4" s="10"/>
      <c r="T4" s="6"/>
      <c r="U4" s="6"/>
    </row>
    <row r="5" spans="1:22" s="15" customFormat="1" x14ac:dyDescent="0.2">
      <c r="A5" t="s">
        <v>4</v>
      </c>
      <c r="B5" s="11"/>
      <c r="C5" s="12"/>
      <c r="D5" s="12"/>
      <c r="E5" s="12"/>
      <c r="F5" s="12"/>
      <c r="G5" s="12"/>
      <c r="H5" s="13"/>
      <c r="I5" s="13"/>
      <c r="J5" s="14"/>
      <c r="K5" s="14"/>
      <c r="M5" s="14"/>
      <c r="N5" s="16"/>
      <c r="O5" s="16"/>
      <c r="P5" s="16"/>
      <c r="Q5" s="16"/>
      <c r="R5" s="16"/>
      <c r="S5" s="16"/>
      <c r="T5" s="16"/>
      <c r="U5" s="16"/>
    </row>
    <row r="6" spans="1:22" s="15" customFormat="1" x14ac:dyDescent="0.2">
      <c r="A6" t="s">
        <v>5</v>
      </c>
      <c r="B6" s="17"/>
      <c r="C6" s="17"/>
      <c r="D6" s="17"/>
      <c r="E6" s="17"/>
      <c r="F6" s="17"/>
      <c r="G6" s="17"/>
      <c r="H6" s="17"/>
      <c r="I6" s="17"/>
      <c r="J6" s="17"/>
      <c r="K6" s="17"/>
      <c r="L6" s="18"/>
      <c r="M6" s="19"/>
      <c r="N6" s="20"/>
      <c r="O6" s="20"/>
      <c r="P6" s="20"/>
      <c r="Q6" s="20"/>
      <c r="R6" s="20"/>
      <c r="S6" s="20"/>
      <c r="T6" s="16"/>
      <c r="U6" s="16"/>
    </row>
    <row r="7" spans="1:22" s="15" customFormat="1" x14ac:dyDescent="0.2">
      <c r="A7" t="s">
        <v>238</v>
      </c>
      <c r="B7" s="17"/>
      <c r="C7" s="17"/>
      <c r="D7" s="17"/>
      <c r="E7" s="17"/>
      <c r="F7" s="17"/>
      <c r="G7" s="17"/>
      <c r="H7" s="17"/>
      <c r="I7" s="17"/>
      <c r="J7" s="17"/>
      <c r="K7" s="17"/>
      <c r="L7" s="18"/>
      <c r="M7" s="19"/>
      <c r="N7" s="20"/>
      <c r="O7" s="20"/>
      <c r="P7" s="20"/>
      <c r="Q7" s="20"/>
      <c r="R7" s="20"/>
      <c r="S7" s="20"/>
      <c r="T7" s="16"/>
      <c r="U7" s="16"/>
    </row>
    <row r="8" spans="1:22" s="15" customFormat="1" x14ac:dyDescent="0.2">
      <c r="A8" s="56" t="s">
        <v>6</v>
      </c>
      <c r="B8" s="17"/>
      <c r="C8" s="17"/>
      <c r="D8" s="17"/>
      <c r="E8" s="17"/>
      <c r="F8" s="17"/>
      <c r="G8" s="17"/>
      <c r="H8" s="17"/>
      <c r="I8" s="17"/>
      <c r="J8" s="17"/>
      <c r="K8" s="17"/>
      <c r="L8" s="18"/>
      <c r="M8" s="19"/>
      <c r="N8" s="20"/>
      <c r="O8" s="20"/>
      <c r="P8" s="20"/>
      <c r="Q8" s="20"/>
      <c r="R8" s="20"/>
      <c r="S8" s="20"/>
      <c r="T8" s="16"/>
      <c r="U8" s="16"/>
    </row>
    <row r="9" spans="1:22" s="15" customFormat="1" ht="15.75" thickBot="1" x14ac:dyDescent="0.25">
      <c r="A9" t="s">
        <v>7</v>
      </c>
      <c r="B9" s="11"/>
      <c r="C9" s="12"/>
      <c r="D9" s="12"/>
      <c r="E9" s="12"/>
      <c r="F9" s="12"/>
      <c r="G9" s="12"/>
      <c r="H9" s="13"/>
      <c r="I9" s="13"/>
      <c r="J9" s="14"/>
      <c r="K9" s="14"/>
      <c r="M9" s="14"/>
      <c r="N9" s="16"/>
      <c r="O9" s="16"/>
      <c r="P9" s="16"/>
      <c r="Q9" s="16"/>
      <c r="R9" s="16"/>
      <c r="S9" s="16"/>
      <c r="T9" s="16"/>
      <c r="U9" s="16"/>
    </row>
    <row r="10" spans="1:22" s="1" customFormat="1" ht="80.25" thickTop="1" thickBot="1" x14ac:dyDescent="0.3">
      <c r="A10" s="21" t="s">
        <v>8</v>
      </c>
      <c r="B10" s="21" t="s">
        <v>9</v>
      </c>
      <c r="C10" s="21" t="s">
        <v>10</v>
      </c>
      <c r="D10" s="21" t="s">
        <v>11</v>
      </c>
      <c r="E10" s="21" t="s">
        <v>12</v>
      </c>
      <c r="F10" s="51" t="s">
        <v>244</v>
      </c>
      <c r="G10" s="21" t="s">
        <v>13</v>
      </c>
      <c r="H10" s="21" t="s">
        <v>14</v>
      </c>
      <c r="I10" s="21" t="s">
        <v>15</v>
      </c>
      <c r="J10" s="49" t="s">
        <v>16</v>
      </c>
      <c r="K10" s="49" t="s">
        <v>17</v>
      </c>
      <c r="L10" s="50" t="s">
        <v>18</v>
      </c>
      <c r="M10" s="49" t="s">
        <v>239</v>
      </c>
      <c r="N10" s="22" t="s">
        <v>19</v>
      </c>
      <c r="O10" s="22" t="s">
        <v>20</v>
      </c>
      <c r="P10" s="22" t="s">
        <v>21</v>
      </c>
      <c r="Q10" s="22" t="s">
        <v>22</v>
      </c>
      <c r="R10" s="22" t="s">
        <v>23</v>
      </c>
      <c r="S10" s="22" t="s">
        <v>240</v>
      </c>
      <c r="T10" s="22" t="s">
        <v>241</v>
      </c>
      <c r="U10" s="22" t="s">
        <v>24</v>
      </c>
      <c r="V10" s="22" t="s">
        <v>25</v>
      </c>
    </row>
    <row r="11" spans="1:22" ht="15" customHeight="1" x14ac:dyDescent="0.2">
      <c r="A11" s="23" t="s">
        <v>26</v>
      </c>
      <c r="B11" s="24" t="s">
        <v>27</v>
      </c>
      <c r="C11" s="25" t="s">
        <v>28</v>
      </c>
      <c r="D11" s="25" t="s">
        <v>29</v>
      </c>
      <c r="E11" s="25" t="s">
        <v>30</v>
      </c>
      <c r="F11" s="25" t="s">
        <v>242</v>
      </c>
      <c r="G11" s="25" t="s">
        <v>29</v>
      </c>
      <c r="H11" s="26" t="s">
        <v>31</v>
      </c>
      <c r="I11" s="27" t="s">
        <v>32</v>
      </c>
      <c r="J11" s="28" t="s">
        <v>33</v>
      </c>
      <c r="K11" s="25" t="s">
        <v>33</v>
      </c>
      <c r="L11" s="29">
        <v>582998</v>
      </c>
      <c r="M11" s="28" t="s">
        <v>33</v>
      </c>
      <c r="N11" s="30">
        <v>0</v>
      </c>
      <c r="O11" s="30">
        <v>0</v>
      </c>
      <c r="P11" s="30">
        <v>0</v>
      </c>
      <c r="Q11" s="30">
        <v>0</v>
      </c>
      <c r="R11" s="30">
        <v>66613</v>
      </c>
      <c r="S11" s="30">
        <v>284589</v>
      </c>
      <c r="T11" s="31">
        <v>0</v>
      </c>
      <c r="U11" s="31">
        <f>SUM(tbl_AllocBal2023[[#This Row],[1st Apportionment]:[Invoices]])</f>
        <v>351202</v>
      </c>
      <c r="V11" s="31">
        <f>tbl_AllocBal2023[[#This Row],[2023‒24
Final
Allocation
Amount]]-tbl_AllocBal2023[[#This Row],[Total Paid]]</f>
        <v>231796</v>
      </c>
    </row>
    <row r="12" spans="1:22" ht="15" customHeight="1" x14ac:dyDescent="0.2">
      <c r="A12" s="23" t="s">
        <v>34</v>
      </c>
      <c r="B12" s="24" t="s">
        <v>35</v>
      </c>
      <c r="C12" s="25" t="s">
        <v>36</v>
      </c>
      <c r="D12" s="25" t="s">
        <v>37</v>
      </c>
      <c r="E12" s="25" t="s">
        <v>30</v>
      </c>
      <c r="F12" s="25" t="s">
        <v>242</v>
      </c>
      <c r="G12" s="25" t="s">
        <v>37</v>
      </c>
      <c r="H12" s="26" t="s">
        <v>38</v>
      </c>
      <c r="I12" s="27" t="s">
        <v>32</v>
      </c>
      <c r="J12" s="32" t="s">
        <v>33</v>
      </c>
      <c r="K12" s="25" t="s">
        <v>33</v>
      </c>
      <c r="L12" s="29">
        <v>116600</v>
      </c>
      <c r="M12" s="28" t="s">
        <v>33</v>
      </c>
      <c r="N12" s="30">
        <v>0</v>
      </c>
      <c r="O12" s="30">
        <v>39250</v>
      </c>
      <c r="P12" s="30">
        <v>52288</v>
      </c>
      <c r="Q12" s="30">
        <v>25062</v>
      </c>
      <c r="R12" s="30">
        <v>0</v>
      </c>
      <c r="S12" s="30">
        <v>0</v>
      </c>
      <c r="T12" s="31">
        <v>0</v>
      </c>
      <c r="U12" s="31">
        <f>SUM(tbl_AllocBal2023[[#This Row],[1st Apportionment]:[Invoices]])</f>
        <v>116600</v>
      </c>
      <c r="V12" s="31">
        <f>tbl_AllocBal2023[[#This Row],[2023‒24
Final
Allocation
Amount]]-tbl_AllocBal2023[[#This Row],[Total Paid]]</f>
        <v>0</v>
      </c>
    </row>
    <row r="13" spans="1:22" ht="15" customHeight="1" x14ac:dyDescent="0.2">
      <c r="A13" s="23" t="s">
        <v>39</v>
      </c>
      <c r="B13" s="24" t="s">
        <v>40</v>
      </c>
      <c r="C13" s="25" t="s">
        <v>41</v>
      </c>
      <c r="D13" s="25" t="s">
        <v>42</v>
      </c>
      <c r="E13" s="25" t="s">
        <v>30</v>
      </c>
      <c r="F13" s="25" t="s">
        <v>242</v>
      </c>
      <c r="G13" s="25" t="s">
        <v>42</v>
      </c>
      <c r="H13" s="26" t="s">
        <v>43</v>
      </c>
      <c r="I13" s="27" t="s">
        <v>32</v>
      </c>
      <c r="J13" s="32" t="s">
        <v>33</v>
      </c>
      <c r="K13" s="25" t="s">
        <v>33</v>
      </c>
      <c r="L13" s="29">
        <v>429579</v>
      </c>
      <c r="M13" s="28" t="s">
        <v>33</v>
      </c>
      <c r="N13" s="30">
        <v>0</v>
      </c>
      <c r="O13" s="30">
        <v>180137</v>
      </c>
      <c r="P13" s="30">
        <v>231478</v>
      </c>
      <c r="Q13" s="30">
        <v>17964</v>
      </c>
      <c r="R13" s="30">
        <v>0</v>
      </c>
      <c r="S13" s="30">
        <v>0</v>
      </c>
      <c r="T13" s="31">
        <v>0</v>
      </c>
      <c r="U13" s="31">
        <f>SUM(tbl_AllocBal2023[[#This Row],[1st Apportionment]:[Invoices]])</f>
        <v>429579</v>
      </c>
      <c r="V13" s="31">
        <f>tbl_AllocBal2023[[#This Row],[2023‒24
Final
Allocation
Amount]]-tbl_AllocBal2023[[#This Row],[Total Paid]]</f>
        <v>0</v>
      </c>
    </row>
    <row r="14" spans="1:22" ht="15" customHeight="1" x14ac:dyDescent="0.2">
      <c r="A14" s="23" t="s">
        <v>44</v>
      </c>
      <c r="B14" s="24" t="s">
        <v>45</v>
      </c>
      <c r="C14" s="25" t="s">
        <v>46</v>
      </c>
      <c r="D14" s="25" t="s">
        <v>47</v>
      </c>
      <c r="E14" s="25" t="s">
        <v>30</v>
      </c>
      <c r="F14" s="25" t="s">
        <v>242</v>
      </c>
      <c r="G14" s="25" t="s">
        <v>47</v>
      </c>
      <c r="H14" s="26" t="s">
        <v>48</v>
      </c>
      <c r="I14" s="27" t="s">
        <v>32</v>
      </c>
      <c r="J14" s="32" t="s">
        <v>33</v>
      </c>
      <c r="K14" s="25" t="s">
        <v>33</v>
      </c>
      <c r="L14" s="29">
        <v>61368</v>
      </c>
      <c r="M14" s="28" t="s">
        <v>243</v>
      </c>
      <c r="N14" s="30">
        <v>0</v>
      </c>
      <c r="O14" s="30">
        <v>232</v>
      </c>
      <c r="P14" s="30">
        <v>39306</v>
      </c>
      <c r="Q14" s="30">
        <v>21830</v>
      </c>
      <c r="R14" s="30">
        <v>0</v>
      </c>
      <c r="S14" s="30">
        <v>0</v>
      </c>
      <c r="T14" s="31">
        <v>0</v>
      </c>
      <c r="U14" s="31">
        <f>SUM(tbl_AllocBal2023[[#This Row],[1st Apportionment]:[Invoices]])</f>
        <v>61368</v>
      </c>
      <c r="V14" s="31">
        <f>tbl_AllocBal2023[[#This Row],[2023‒24
Final
Allocation
Amount]]-tbl_AllocBal2023[[#This Row],[Total Paid]]</f>
        <v>0</v>
      </c>
    </row>
    <row r="15" spans="1:22" ht="15" customHeight="1" x14ac:dyDescent="0.2">
      <c r="A15" s="23" t="s">
        <v>49</v>
      </c>
      <c r="B15" s="24" t="s">
        <v>50</v>
      </c>
      <c r="C15" s="25" t="s">
        <v>51</v>
      </c>
      <c r="D15" s="25" t="s">
        <v>52</v>
      </c>
      <c r="E15" s="25" t="s">
        <v>30</v>
      </c>
      <c r="F15" s="25" t="s">
        <v>242</v>
      </c>
      <c r="G15" s="25" t="s">
        <v>52</v>
      </c>
      <c r="H15" s="26" t="s">
        <v>53</v>
      </c>
      <c r="I15" s="27" t="s">
        <v>32</v>
      </c>
      <c r="J15" s="32" t="s">
        <v>33</v>
      </c>
      <c r="K15" s="25" t="s">
        <v>33</v>
      </c>
      <c r="L15" s="29">
        <v>55231</v>
      </c>
      <c r="M15" s="28" t="s">
        <v>33</v>
      </c>
      <c r="N15" s="30">
        <v>0</v>
      </c>
      <c r="O15" s="30">
        <v>44134</v>
      </c>
      <c r="P15" s="30">
        <v>0</v>
      </c>
      <c r="Q15" s="30">
        <v>0</v>
      </c>
      <c r="R15" s="30">
        <v>0</v>
      </c>
      <c r="S15" s="30">
        <v>11097</v>
      </c>
      <c r="T15" s="31">
        <v>0</v>
      </c>
      <c r="U15" s="31">
        <f>SUM(tbl_AllocBal2023[[#This Row],[1st Apportionment]:[Invoices]])</f>
        <v>55231</v>
      </c>
      <c r="V15" s="31">
        <f>tbl_AllocBal2023[[#This Row],[2023‒24
Final
Allocation
Amount]]-tbl_AllocBal2023[[#This Row],[Total Paid]]</f>
        <v>0</v>
      </c>
    </row>
    <row r="16" spans="1:22" ht="15" customHeight="1" x14ac:dyDescent="0.2">
      <c r="A16" s="23" t="s">
        <v>54</v>
      </c>
      <c r="B16" s="24" t="s">
        <v>55</v>
      </c>
      <c r="C16" s="25" t="s">
        <v>56</v>
      </c>
      <c r="D16" s="25" t="s">
        <v>57</v>
      </c>
      <c r="E16" s="25" t="s">
        <v>30</v>
      </c>
      <c r="F16" s="25" t="s">
        <v>242</v>
      </c>
      <c r="G16" s="25" t="s">
        <v>57</v>
      </c>
      <c r="H16" s="26" t="s">
        <v>58</v>
      </c>
      <c r="I16" s="27" t="s">
        <v>32</v>
      </c>
      <c r="J16" s="32" t="s">
        <v>33</v>
      </c>
      <c r="K16" s="25" t="s">
        <v>33</v>
      </c>
      <c r="L16" s="29">
        <v>699598</v>
      </c>
      <c r="M16" s="28" t="s">
        <v>33</v>
      </c>
      <c r="N16" s="30">
        <v>0</v>
      </c>
      <c r="O16" s="30">
        <v>143900</v>
      </c>
      <c r="P16" s="30">
        <v>463665</v>
      </c>
      <c r="Q16" s="30">
        <v>92033</v>
      </c>
      <c r="R16" s="30">
        <v>0</v>
      </c>
      <c r="S16" s="30">
        <v>0</v>
      </c>
      <c r="T16" s="31">
        <v>0</v>
      </c>
      <c r="U16" s="31">
        <f>SUM(tbl_AllocBal2023[[#This Row],[1st Apportionment]:[Invoices]])</f>
        <v>699598</v>
      </c>
      <c r="V16" s="31">
        <f>tbl_AllocBal2023[[#This Row],[2023‒24
Final
Allocation
Amount]]-tbl_AllocBal2023[[#This Row],[Total Paid]]</f>
        <v>0</v>
      </c>
    </row>
    <row r="17" spans="1:22" ht="15" customHeight="1" x14ac:dyDescent="0.2">
      <c r="A17" s="23" t="s">
        <v>59</v>
      </c>
      <c r="B17" s="24" t="s">
        <v>60</v>
      </c>
      <c r="C17" s="25" t="s">
        <v>61</v>
      </c>
      <c r="D17" s="25" t="s">
        <v>62</v>
      </c>
      <c r="E17" s="25" t="s">
        <v>30</v>
      </c>
      <c r="F17" s="25" t="s">
        <v>242</v>
      </c>
      <c r="G17" s="25" t="s">
        <v>62</v>
      </c>
      <c r="H17" s="26" t="s">
        <v>63</v>
      </c>
      <c r="I17" s="27" t="s">
        <v>32</v>
      </c>
      <c r="J17" s="32" t="s">
        <v>33</v>
      </c>
      <c r="K17" s="25" t="s">
        <v>33</v>
      </c>
      <c r="L17" s="29">
        <v>42958</v>
      </c>
      <c r="M17" s="28" t="s">
        <v>33</v>
      </c>
      <c r="N17" s="30">
        <v>0</v>
      </c>
      <c r="O17" s="30">
        <v>32612</v>
      </c>
      <c r="P17" s="30">
        <v>8550</v>
      </c>
      <c r="Q17" s="30">
        <v>1796</v>
      </c>
      <c r="R17" s="30">
        <v>0</v>
      </c>
      <c r="S17" s="30">
        <v>0</v>
      </c>
      <c r="T17" s="31">
        <v>0</v>
      </c>
      <c r="U17" s="31">
        <f>SUM(tbl_AllocBal2023[[#This Row],[1st Apportionment]:[Invoices]])</f>
        <v>42958</v>
      </c>
      <c r="V17" s="31">
        <f>tbl_AllocBal2023[[#This Row],[2023‒24
Final
Allocation
Amount]]-tbl_AllocBal2023[[#This Row],[Total Paid]]</f>
        <v>0</v>
      </c>
    </row>
    <row r="18" spans="1:22" ht="15" customHeight="1" x14ac:dyDescent="0.2">
      <c r="A18" s="23" t="s">
        <v>64</v>
      </c>
      <c r="B18" s="24" t="s">
        <v>65</v>
      </c>
      <c r="C18" s="25" t="s">
        <v>66</v>
      </c>
      <c r="D18" s="25" t="s">
        <v>67</v>
      </c>
      <c r="E18" s="25" t="s">
        <v>30</v>
      </c>
      <c r="F18" s="25" t="s">
        <v>242</v>
      </c>
      <c r="G18" s="25" t="s">
        <v>67</v>
      </c>
      <c r="H18" s="26" t="s">
        <v>68</v>
      </c>
      <c r="I18" s="27" t="s">
        <v>32</v>
      </c>
      <c r="J18" s="32" t="s">
        <v>33</v>
      </c>
      <c r="K18" s="25" t="s">
        <v>33</v>
      </c>
      <c r="L18" s="29">
        <v>128873</v>
      </c>
      <c r="M18" s="28" t="s">
        <v>33</v>
      </c>
      <c r="N18" s="30">
        <v>0</v>
      </c>
      <c r="O18" s="30">
        <v>33802</v>
      </c>
      <c r="P18" s="30">
        <v>38614</v>
      </c>
      <c r="Q18" s="30">
        <v>10801</v>
      </c>
      <c r="R18" s="30">
        <v>45656</v>
      </c>
      <c r="S18" s="30">
        <v>0</v>
      </c>
      <c r="T18" s="31">
        <v>0</v>
      </c>
      <c r="U18" s="31">
        <f>SUM(tbl_AllocBal2023[[#This Row],[1st Apportionment]:[Invoices]])</f>
        <v>128873</v>
      </c>
      <c r="V18" s="31">
        <f>tbl_AllocBal2023[[#This Row],[2023‒24
Final
Allocation
Amount]]-tbl_AllocBal2023[[#This Row],[Total Paid]]</f>
        <v>0</v>
      </c>
    </row>
    <row r="19" spans="1:22" ht="15" customHeight="1" x14ac:dyDescent="0.2">
      <c r="A19" s="23" t="s">
        <v>69</v>
      </c>
      <c r="B19" s="24" t="s">
        <v>70</v>
      </c>
      <c r="C19" s="25" t="s">
        <v>71</v>
      </c>
      <c r="D19" s="25" t="s">
        <v>72</v>
      </c>
      <c r="E19" s="25" t="s">
        <v>30</v>
      </c>
      <c r="F19" s="25" t="s">
        <v>242</v>
      </c>
      <c r="G19" s="25" t="s">
        <v>72</v>
      </c>
      <c r="H19" s="26" t="s">
        <v>73</v>
      </c>
      <c r="I19" s="27" t="s">
        <v>32</v>
      </c>
      <c r="J19" s="32" t="s">
        <v>33</v>
      </c>
      <c r="K19" s="25" t="s">
        <v>33</v>
      </c>
      <c r="L19" s="29">
        <v>1086218</v>
      </c>
      <c r="M19" s="28" t="s">
        <v>33</v>
      </c>
      <c r="N19" s="30">
        <v>0</v>
      </c>
      <c r="O19" s="30">
        <v>268039</v>
      </c>
      <c r="P19" s="30">
        <v>758825</v>
      </c>
      <c r="Q19" s="30">
        <v>59354</v>
      </c>
      <c r="R19" s="30">
        <v>0</v>
      </c>
      <c r="S19" s="30">
        <v>0</v>
      </c>
      <c r="T19" s="31">
        <v>0</v>
      </c>
      <c r="U19" s="31">
        <f>SUM(tbl_AllocBal2023[[#This Row],[1st Apportionment]:[Invoices]])</f>
        <v>1086218</v>
      </c>
      <c r="V19" s="31">
        <f>tbl_AllocBal2023[[#This Row],[2023‒24
Final
Allocation
Amount]]-tbl_AllocBal2023[[#This Row],[Total Paid]]</f>
        <v>0</v>
      </c>
    </row>
    <row r="20" spans="1:22" ht="15" customHeight="1" x14ac:dyDescent="0.2">
      <c r="A20" s="23" t="s">
        <v>74</v>
      </c>
      <c r="B20" s="24" t="s">
        <v>75</v>
      </c>
      <c r="C20" s="25" t="s">
        <v>76</v>
      </c>
      <c r="D20" s="25" t="s">
        <v>77</v>
      </c>
      <c r="E20" s="25" t="s">
        <v>30</v>
      </c>
      <c r="F20" s="25" t="s">
        <v>242</v>
      </c>
      <c r="G20" s="25" t="s">
        <v>77</v>
      </c>
      <c r="H20" s="26" t="s">
        <v>78</v>
      </c>
      <c r="I20" s="27" t="s">
        <v>32</v>
      </c>
      <c r="J20" s="32" t="s">
        <v>33</v>
      </c>
      <c r="K20" s="25" t="s">
        <v>33</v>
      </c>
      <c r="L20" s="29">
        <v>257747</v>
      </c>
      <c r="M20" s="28" t="s">
        <v>33</v>
      </c>
      <c r="N20" s="30">
        <v>0</v>
      </c>
      <c r="O20" s="30">
        <v>58705</v>
      </c>
      <c r="P20" s="30">
        <v>116912</v>
      </c>
      <c r="Q20" s="30">
        <v>82130</v>
      </c>
      <c r="R20" s="30">
        <v>0</v>
      </c>
      <c r="S20" s="30">
        <v>0</v>
      </c>
      <c r="T20" s="31">
        <v>0</v>
      </c>
      <c r="U20" s="31">
        <f>SUM(tbl_AllocBal2023[[#This Row],[1st Apportionment]:[Invoices]])</f>
        <v>257747</v>
      </c>
      <c r="V20" s="31">
        <f>tbl_AllocBal2023[[#This Row],[2023‒24
Final
Allocation
Amount]]-tbl_AllocBal2023[[#This Row],[Total Paid]]</f>
        <v>0</v>
      </c>
    </row>
    <row r="21" spans="1:22" ht="15" customHeight="1" x14ac:dyDescent="0.2">
      <c r="A21" s="23" t="s">
        <v>79</v>
      </c>
      <c r="B21" s="24" t="s">
        <v>80</v>
      </c>
      <c r="C21" s="25" t="s">
        <v>81</v>
      </c>
      <c r="D21" s="25" t="s">
        <v>82</v>
      </c>
      <c r="E21" s="25" t="s">
        <v>30</v>
      </c>
      <c r="F21" s="25" t="s">
        <v>242</v>
      </c>
      <c r="G21" s="25" t="s">
        <v>82</v>
      </c>
      <c r="H21" s="26" t="s">
        <v>83</v>
      </c>
      <c r="I21" s="27" t="s">
        <v>32</v>
      </c>
      <c r="J21" s="32" t="s">
        <v>33</v>
      </c>
      <c r="K21" s="25" t="s">
        <v>33</v>
      </c>
      <c r="L21" s="29">
        <v>3485716</v>
      </c>
      <c r="M21" s="28" t="s">
        <v>33</v>
      </c>
      <c r="N21" s="30">
        <v>0</v>
      </c>
      <c r="O21" s="30">
        <v>392559</v>
      </c>
      <c r="P21" s="30">
        <v>1533102</v>
      </c>
      <c r="Q21" s="30">
        <v>687909</v>
      </c>
      <c r="R21" s="30">
        <v>0</v>
      </c>
      <c r="S21" s="30">
        <v>0</v>
      </c>
      <c r="T21" s="31">
        <v>0</v>
      </c>
      <c r="U21" s="31">
        <f>SUM(tbl_AllocBal2023[[#This Row],[1st Apportionment]:[Invoices]])</f>
        <v>2613570</v>
      </c>
      <c r="V21" s="31">
        <f>tbl_AllocBal2023[[#This Row],[2023‒24
Final
Allocation
Amount]]-tbl_AllocBal2023[[#This Row],[Total Paid]]</f>
        <v>872146</v>
      </c>
    </row>
    <row r="22" spans="1:22" ht="15" customHeight="1" x14ac:dyDescent="0.2">
      <c r="A22" s="23" t="s">
        <v>84</v>
      </c>
      <c r="B22" s="24" t="s">
        <v>85</v>
      </c>
      <c r="C22" s="25" t="s">
        <v>86</v>
      </c>
      <c r="D22" s="25" t="s">
        <v>87</v>
      </c>
      <c r="E22" s="25" t="s">
        <v>30</v>
      </c>
      <c r="F22" s="25" t="s">
        <v>242</v>
      </c>
      <c r="G22" s="25" t="s">
        <v>87</v>
      </c>
      <c r="H22" s="26" t="s">
        <v>88</v>
      </c>
      <c r="I22" s="27" t="s">
        <v>32</v>
      </c>
      <c r="J22" s="32" t="s">
        <v>33</v>
      </c>
      <c r="K22" s="25" t="s">
        <v>33</v>
      </c>
      <c r="L22" s="29">
        <v>190242</v>
      </c>
      <c r="M22" s="28" t="s">
        <v>33</v>
      </c>
      <c r="N22" s="30">
        <v>0</v>
      </c>
      <c r="O22" s="30">
        <v>74421</v>
      </c>
      <c r="P22" s="30">
        <v>106114</v>
      </c>
      <c r="Q22" s="30">
        <v>0</v>
      </c>
      <c r="R22" s="30">
        <v>9707</v>
      </c>
      <c r="S22" s="30">
        <v>0</v>
      </c>
      <c r="T22" s="31">
        <v>0</v>
      </c>
      <c r="U22" s="31">
        <f>SUM(tbl_AllocBal2023[[#This Row],[1st Apportionment]:[Invoices]])</f>
        <v>190242</v>
      </c>
      <c r="V22" s="31">
        <f>tbl_AllocBal2023[[#This Row],[2023‒24
Final
Allocation
Amount]]-tbl_AllocBal2023[[#This Row],[Total Paid]]</f>
        <v>0</v>
      </c>
    </row>
    <row r="23" spans="1:22" ht="15" customHeight="1" x14ac:dyDescent="0.2">
      <c r="A23" s="23" t="s">
        <v>89</v>
      </c>
      <c r="B23" s="24" t="s">
        <v>90</v>
      </c>
      <c r="C23" s="25" t="s">
        <v>91</v>
      </c>
      <c r="D23" s="25" t="s">
        <v>92</v>
      </c>
      <c r="E23" s="25" t="s">
        <v>30</v>
      </c>
      <c r="F23" s="25" t="s">
        <v>242</v>
      </c>
      <c r="G23" s="25" t="s">
        <v>92</v>
      </c>
      <c r="H23" s="26" t="s">
        <v>93</v>
      </c>
      <c r="I23" s="27" t="s">
        <v>32</v>
      </c>
      <c r="J23" s="32" t="s">
        <v>33</v>
      </c>
      <c r="K23" s="25" t="s">
        <v>33</v>
      </c>
      <c r="L23" s="29">
        <v>110463</v>
      </c>
      <c r="M23" s="28" t="s">
        <v>33</v>
      </c>
      <c r="N23" s="30">
        <v>0</v>
      </c>
      <c r="O23" s="30">
        <v>43226</v>
      </c>
      <c r="P23" s="30">
        <v>62618</v>
      </c>
      <c r="Q23" s="30">
        <v>4619</v>
      </c>
      <c r="R23" s="30">
        <v>0</v>
      </c>
      <c r="S23" s="30">
        <v>0</v>
      </c>
      <c r="T23" s="31">
        <v>0</v>
      </c>
      <c r="U23" s="31">
        <f>SUM(tbl_AllocBal2023[[#This Row],[1st Apportionment]:[Invoices]])</f>
        <v>110463</v>
      </c>
      <c r="V23" s="31">
        <f>tbl_AllocBal2023[[#This Row],[2023‒24
Final
Allocation
Amount]]-tbl_AllocBal2023[[#This Row],[Total Paid]]</f>
        <v>0</v>
      </c>
    </row>
    <row r="24" spans="1:22" ht="15" customHeight="1" x14ac:dyDescent="0.2">
      <c r="A24" s="23" t="s">
        <v>94</v>
      </c>
      <c r="B24" s="24" t="s">
        <v>95</v>
      </c>
      <c r="C24" s="25" t="s">
        <v>96</v>
      </c>
      <c r="D24" s="25" t="s">
        <v>97</v>
      </c>
      <c r="E24" s="25" t="s">
        <v>30</v>
      </c>
      <c r="F24" s="25" t="s">
        <v>242</v>
      </c>
      <c r="G24" s="25" t="s">
        <v>97</v>
      </c>
      <c r="H24" s="26" t="s">
        <v>98</v>
      </c>
      <c r="I24" s="27" t="s">
        <v>32</v>
      </c>
      <c r="J24" s="32" t="s">
        <v>33</v>
      </c>
      <c r="K24" s="25" t="s">
        <v>33</v>
      </c>
      <c r="L24" s="29">
        <v>42958</v>
      </c>
      <c r="M24" s="28" t="s">
        <v>33</v>
      </c>
      <c r="N24" s="30">
        <v>0</v>
      </c>
      <c r="O24" s="30">
        <v>23070</v>
      </c>
      <c r="P24" s="30">
        <v>18092</v>
      </c>
      <c r="Q24" s="30">
        <v>1796</v>
      </c>
      <c r="R24" s="30">
        <v>0</v>
      </c>
      <c r="S24" s="30">
        <v>0</v>
      </c>
      <c r="T24" s="31">
        <v>0</v>
      </c>
      <c r="U24" s="31">
        <f>SUM(tbl_AllocBal2023[[#This Row],[1st Apportionment]:[Invoices]])</f>
        <v>42958</v>
      </c>
      <c r="V24" s="31">
        <f>tbl_AllocBal2023[[#This Row],[2023‒24
Final
Allocation
Amount]]-tbl_AllocBal2023[[#This Row],[Total Paid]]</f>
        <v>0</v>
      </c>
    </row>
    <row r="25" spans="1:22" x14ac:dyDescent="0.2">
      <c r="A25" s="23" t="s">
        <v>99</v>
      </c>
      <c r="B25" s="24" t="s">
        <v>100</v>
      </c>
      <c r="C25" s="25" t="s">
        <v>101</v>
      </c>
      <c r="D25" s="25" t="s">
        <v>102</v>
      </c>
      <c r="E25" s="25" t="s">
        <v>30</v>
      </c>
      <c r="F25" s="25" t="s">
        <v>242</v>
      </c>
      <c r="G25" s="25" t="s">
        <v>102</v>
      </c>
      <c r="H25" s="26" t="s">
        <v>103</v>
      </c>
      <c r="I25" s="27" t="s">
        <v>32</v>
      </c>
      <c r="J25" s="32" t="s">
        <v>33</v>
      </c>
      <c r="K25" s="25" t="s">
        <v>33</v>
      </c>
      <c r="L25" s="29">
        <v>233199</v>
      </c>
      <c r="M25" s="28" t="s">
        <v>33</v>
      </c>
      <c r="N25" s="30">
        <v>0</v>
      </c>
      <c r="O25" s="30">
        <v>0</v>
      </c>
      <c r="P25" s="30">
        <v>46927</v>
      </c>
      <c r="Q25" s="30">
        <v>126771</v>
      </c>
      <c r="R25" s="30">
        <v>0</v>
      </c>
      <c r="S25" s="30">
        <v>15797</v>
      </c>
      <c r="T25" s="31">
        <v>0</v>
      </c>
      <c r="U25" s="31">
        <f>SUM(tbl_AllocBal2023[[#This Row],[1st Apportionment]:[Invoices]])</f>
        <v>189495</v>
      </c>
      <c r="V25" s="31">
        <f>tbl_AllocBal2023[[#This Row],[2023‒24
Final
Allocation
Amount]]-tbl_AllocBal2023[[#This Row],[Total Paid]]</f>
        <v>43704</v>
      </c>
    </row>
    <row r="26" spans="1:22" ht="15" customHeight="1" x14ac:dyDescent="0.2">
      <c r="A26" s="23" t="s">
        <v>104</v>
      </c>
      <c r="B26" s="24" t="s">
        <v>105</v>
      </c>
      <c r="C26" s="25" t="s">
        <v>106</v>
      </c>
      <c r="D26" s="25" t="s">
        <v>107</v>
      </c>
      <c r="E26" s="25" t="s">
        <v>30</v>
      </c>
      <c r="F26" s="25" t="s">
        <v>242</v>
      </c>
      <c r="G26" s="25" t="s">
        <v>107</v>
      </c>
      <c r="H26" s="26" t="s">
        <v>108</v>
      </c>
      <c r="I26" s="27" t="s">
        <v>32</v>
      </c>
      <c r="J26" s="32" t="s">
        <v>33</v>
      </c>
      <c r="K26" s="25" t="s">
        <v>33</v>
      </c>
      <c r="L26" s="29">
        <v>355936</v>
      </c>
      <c r="M26" s="28" t="s">
        <v>33</v>
      </c>
      <c r="N26" s="30">
        <v>0</v>
      </c>
      <c r="O26" s="30">
        <v>154683</v>
      </c>
      <c r="P26" s="30">
        <v>110995</v>
      </c>
      <c r="Q26" s="30">
        <v>88984</v>
      </c>
      <c r="R26" s="30">
        <v>1274</v>
      </c>
      <c r="S26" s="30">
        <v>0</v>
      </c>
      <c r="T26" s="31">
        <v>0</v>
      </c>
      <c r="U26" s="31">
        <f>SUM(tbl_AllocBal2023[[#This Row],[1st Apportionment]:[Invoices]])</f>
        <v>355936</v>
      </c>
      <c r="V26" s="31">
        <f>tbl_AllocBal2023[[#This Row],[2023‒24
Final
Allocation
Amount]]-tbl_AllocBal2023[[#This Row],[Total Paid]]</f>
        <v>0</v>
      </c>
    </row>
    <row r="27" spans="1:22" ht="15" customHeight="1" x14ac:dyDescent="0.2">
      <c r="A27" s="23" t="s">
        <v>109</v>
      </c>
      <c r="B27" s="24" t="s">
        <v>110</v>
      </c>
      <c r="C27" s="25" t="s">
        <v>111</v>
      </c>
      <c r="D27" s="25" t="s">
        <v>112</v>
      </c>
      <c r="E27" s="25" t="s">
        <v>30</v>
      </c>
      <c r="F27" s="25" t="s">
        <v>242</v>
      </c>
      <c r="G27" s="25" t="s">
        <v>112</v>
      </c>
      <c r="H27" s="26" t="s">
        <v>113</v>
      </c>
      <c r="I27" s="27" t="s">
        <v>32</v>
      </c>
      <c r="J27" s="32" t="s">
        <v>33</v>
      </c>
      <c r="K27" s="25" t="s">
        <v>33</v>
      </c>
      <c r="L27" s="29">
        <v>153421</v>
      </c>
      <c r="M27" s="28" t="s">
        <v>33</v>
      </c>
      <c r="N27" s="30">
        <v>0</v>
      </c>
      <c r="O27" s="30">
        <v>0</v>
      </c>
      <c r="P27" s="30">
        <v>0</v>
      </c>
      <c r="Q27" s="30">
        <v>69899</v>
      </c>
      <c r="R27" s="30">
        <v>533</v>
      </c>
      <c r="S27" s="30">
        <v>71444</v>
      </c>
      <c r="T27" s="31">
        <v>0</v>
      </c>
      <c r="U27" s="31">
        <f>SUM(tbl_AllocBal2023[[#This Row],[1st Apportionment]:[Invoices]])</f>
        <v>141876</v>
      </c>
      <c r="V27" s="31">
        <f>tbl_AllocBal2023[[#This Row],[2023‒24
Final
Allocation
Amount]]-tbl_AllocBal2023[[#This Row],[Total Paid]]</f>
        <v>11545</v>
      </c>
    </row>
    <row r="28" spans="1:22" ht="15" customHeight="1" x14ac:dyDescent="0.2">
      <c r="A28" s="23" t="s">
        <v>114</v>
      </c>
      <c r="B28" s="24" t="s">
        <v>115</v>
      </c>
      <c r="C28" s="25" t="s">
        <v>116</v>
      </c>
      <c r="D28" s="25" t="s">
        <v>117</v>
      </c>
      <c r="E28" s="25" t="s">
        <v>30</v>
      </c>
      <c r="F28" s="25" t="s">
        <v>242</v>
      </c>
      <c r="G28" s="25" t="s">
        <v>117</v>
      </c>
      <c r="H28" s="26" t="s">
        <v>118</v>
      </c>
      <c r="I28" s="27" t="s">
        <v>32</v>
      </c>
      <c r="J28" s="32" t="s">
        <v>33</v>
      </c>
      <c r="K28" s="25" t="s">
        <v>33</v>
      </c>
      <c r="L28" s="29">
        <v>1147586</v>
      </c>
      <c r="M28" s="28" t="s">
        <v>33</v>
      </c>
      <c r="N28" s="30">
        <v>0</v>
      </c>
      <c r="O28" s="30">
        <v>415898</v>
      </c>
      <c r="P28" s="30">
        <v>683703</v>
      </c>
      <c r="Q28" s="30">
        <v>0</v>
      </c>
      <c r="R28" s="30">
        <v>47985</v>
      </c>
      <c r="S28" s="30">
        <v>0</v>
      </c>
      <c r="T28" s="31">
        <v>0</v>
      </c>
      <c r="U28" s="31">
        <f>SUM(tbl_AllocBal2023[[#This Row],[1st Apportionment]:[Invoices]])</f>
        <v>1147586</v>
      </c>
      <c r="V28" s="31">
        <f>tbl_AllocBal2023[[#This Row],[2023‒24
Final
Allocation
Amount]]-tbl_AllocBal2023[[#This Row],[Total Paid]]</f>
        <v>0</v>
      </c>
    </row>
    <row r="29" spans="1:22" ht="15" customHeight="1" x14ac:dyDescent="0.2">
      <c r="A29" s="23" t="s">
        <v>119</v>
      </c>
      <c r="B29" s="24" t="s">
        <v>120</v>
      </c>
      <c r="C29" s="25" t="s">
        <v>121</v>
      </c>
      <c r="D29" s="25" t="s">
        <v>122</v>
      </c>
      <c r="E29" s="25" t="s">
        <v>30</v>
      </c>
      <c r="F29" s="25" t="s">
        <v>242</v>
      </c>
      <c r="G29" s="25" t="s">
        <v>122</v>
      </c>
      <c r="H29" s="26" t="s">
        <v>123</v>
      </c>
      <c r="I29" s="27" t="s">
        <v>32</v>
      </c>
      <c r="J29" s="32" t="s">
        <v>33</v>
      </c>
      <c r="K29" s="25" t="s">
        <v>33</v>
      </c>
      <c r="L29" s="29">
        <v>104326</v>
      </c>
      <c r="M29" s="28" t="s">
        <v>33</v>
      </c>
      <c r="N29" s="30">
        <v>0</v>
      </c>
      <c r="O29" s="30">
        <v>0</v>
      </c>
      <c r="P29" s="30">
        <v>15311</v>
      </c>
      <c r="Q29" s="30">
        <v>17019</v>
      </c>
      <c r="R29" s="30">
        <v>35510</v>
      </c>
      <c r="S29" s="30">
        <v>36486</v>
      </c>
      <c r="T29" s="31">
        <v>0</v>
      </c>
      <c r="U29" s="31">
        <f>SUM(tbl_AllocBal2023[[#This Row],[1st Apportionment]:[Invoices]])</f>
        <v>104326</v>
      </c>
      <c r="V29" s="31">
        <f>tbl_AllocBal2023[[#This Row],[2023‒24
Final
Allocation
Amount]]-tbl_AllocBal2023[[#This Row],[Total Paid]]</f>
        <v>0</v>
      </c>
    </row>
    <row r="30" spans="1:22" ht="15" customHeight="1" x14ac:dyDescent="0.2">
      <c r="A30" s="23" t="s">
        <v>124</v>
      </c>
      <c r="B30" s="24" t="s">
        <v>125</v>
      </c>
      <c r="C30" s="25" t="s">
        <v>126</v>
      </c>
      <c r="D30" s="25" t="s">
        <v>127</v>
      </c>
      <c r="E30" s="25" t="s">
        <v>30</v>
      </c>
      <c r="F30" s="25" t="s">
        <v>242</v>
      </c>
      <c r="G30" s="25" t="s">
        <v>127</v>
      </c>
      <c r="H30" s="26" t="s">
        <v>128</v>
      </c>
      <c r="I30" s="27" t="s">
        <v>32</v>
      </c>
      <c r="J30" s="32" t="s">
        <v>33</v>
      </c>
      <c r="K30" s="25" t="s">
        <v>33</v>
      </c>
      <c r="L30" s="29">
        <v>895976</v>
      </c>
      <c r="M30" s="28" t="s">
        <v>33</v>
      </c>
      <c r="N30" s="30">
        <v>0</v>
      </c>
      <c r="O30" s="30">
        <v>0</v>
      </c>
      <c r="P30" s="30">
        <v>54683</v>
      </c>
      <c r="Q30" s="30">
        <v>564000</v>
      </c>
      <c r="R30" s="30">
        <v>277293</v>
      </c>
      <c r="S30" s="30">
        <v>0</v>
      </c>
      <c r="T30" s="31">
        <v>0</v>
      </c>
      <c r="U30" s="31">
        <f>SUM(tbl_AllocBal2023[[#This Row],[1st Apportionment]:[Invoices]])</f>
        <v>895976</v>
      </c>
      <c r="V30" s="31">
        <f>tbl_AllocBal2023[[#This Row],[2023‒24
Final
Allocation
Amount]]-tbl_AllocBal2023[[#This Row],[Total Paid]]</f>
        <v>0</v>
      </c>
    </row>
    <row r="31" spans="1:22" ht="15" customHeight="1" x14ac:dyDescent="0.2">
      <c r="A31" s="23" t="s">
        <v>129</v>
      </c>
      <c r="B31" s="24" t="s">
        <v>130</v>
      </c>
      <c r="C31" s="25" t="s">
        <v>131</v>
      </c>
      <c r="D31" s="25" t="s">
        <v>132</v>
      </c>
      <c r="E31" s="25" t="s">
        <v>30</v>
      </c>
      <c r="F31" s="25" t="s">
        <v>242</v>
      </c>
      <c r="G31" s="25" t="s">
        <v>132</v>
      </c>
      <c r="H31" s="26" t="s">
        <v>133</v>
      </c>
      <c r="I31" s="27" t="s">
        <v>32</v>
      </c>
      <c r="J31" s="32" t="s">
        <v>33</v>
      </c>
      <c r="K31" s="25" t="s">
        <v>33</v>
      </c>
      <c r="L31" s="29">
        <v>1080081</v>
      </c>
      <c r="M31" s="28" t="s">
        <v>33</v>
      </c>
      <c r="N31" s="30">
        <v>0</v>
      </c>
      <c r="O31" s="30">
        <v>216688</v>
      </c>
      <c r="P31" s="30">
        <v>642655</v>
      </c>
      <c r="Q31" s="30">
        <v>220738</v>
      </c>
      <c r="R31" s="30">
        <v>0</v>
      </c>
      <c r="S31" s="30">
        <v>0</v>
      </c>
      <c r="T31" s="31">
        <v>0</v>
      </c>
      <c r="U31" s="31">
        <f>SUM(tbl_AllocBal2023[[#This Row],[1st Apportionment]:[Invoices]])</f>
        <v>1080081</v>
      </c>
      <c r="V31" s="31">
        <f>tbl_AllocBal2023[[#This Row],[2023‒24
Final
Allocation
Amount]]-tbl_AllocBal2023[[#This Row],[Total Paid]]</f>
        <v>0</v>
      </c>
    </row>
    <row r="32" spans="1:22" ht="15" customHeight="1" x14ac:dyDescent="0.2">
      <c r="A32" s="23" t="s">
        <v>134</v>
      </c>
      <c r="B32" s="24" t="s">
        <v>135</v>
      </c>
      <c r="C32" s="25" t="s">
        <v>136</v>
      </c>
      <c r="D32" s="25" t="s">
        <v>137</v>
      </c>
      <c r="E32" s="25" t="s">
        <v>30</v>
      </c>
      <c r="F32" s="25" t="s">
        <v>242</v>
      </c>
      <c r="G32" s="25" t="s">
        <v>137</v>
      </c>
      <c r="H32" s="26" t="s">
        <v>138</v>
      </c>
      <c r="I32" s="27" t="s">
        <v>32</v>
      </c>
      <c r="J32" s="32" t="s">
        <v>33</v>
      </c>
      <c r="K32" s="25" t="s">
        <v>33</v>
      </c>
      <c r="L32" s="29">
        <v>30684</v>
      </c>
      <c r="M32" s="28" t="s">
        <v>33</v>
      </c>
      <c r="N32" s="30">
        <v>0</v>
      </c>
      <c r="O32" s="30">
        <v>0</v>
      </c>
      <c r="P32" s="30">
        <v>27638</v>
      </c>
      <c r="Q32" s="30">
        <v>3046</v>
      </c>
      <c r="R32" s="30">
        <v>0</v>
      </c>
      <c r="S32" s="30">
        <v>0</v>
      </c>
      <c r="T32" s="31">
        <v>0</v>
      </c>
      <c r="U32" s="31">
        <f>SUM(tbl_AllocBal2023[[#This Row],[1st Apportionment]:[Invoices]])</f>
        <v>30684</v>
      </c>
      <c r="V32" s="31">
        <f>tbl_AllocBal2023[[#This Row],[2023‒24
Final
Allocation
Amount]]-tbl_AllocBal2023[[#This Row],[Total Paid]]</f>
        <v>0</v>
      </c>
    </row>
    <row r="33" spans="1:22" ht="15" customHeight="1" x14ac:dyDescent="0.2">
      <c r="A33" s="23" t="s">
        <v>139</v>
      </c>
      <c r="B33" s="24" t="s">
        <v>140</v>
      </c>
      <c r="C33" s="25" t="s">
        <v>141</v>
      </c>
      <c r="D33" s="25" t="s">
        <v>142</v>
      </c>
      <c r="E33" s="25" t="s">
        <v>30</v>
      </c>
      <c r="F33" s="25" t="s">
        <v>242</v>
      </c>
      <c r="G33" s="25" t="s">
        <v>142</v>
      </c>
      <c r="H33" s="26" t="s">
        <v>143</v>
      </c>
      <c r="I33" s="27" t="s">
        <v>32</v>
      </c>
      <c r="J33" s="32" t="s">
        <v>33</v>
      </c>
      <c r="K33" s="25" t="s">
        <v>33</v>
      </c>
      <c r="L33" s="29">
        <v>969618</v>
      </c>
      <c r="M33" s="28" t="s">
        <v>33</v>
      </c>
      <c r="N33" s="30">
        <v>0</v>
      </c>
      <c r="O33" s="30">
        <v>0</v>
      </c>
      <c r="P33" s="30">
        <v>323643</v>
      </c>
      <c r="Q33" s="30">
        <v>645975</v>
      </c>
      <c r="R33" s="30">
        <v>0</v>
      </c>
      <c r="S33" s="30">
        <v>0</v>
      </c>
      <c r="T33" s="31">
        <v>0</v>
      </c>
      <c r="U33" s="31">
        <f>SUM(tbl_AllocBal2023[[#This Row],[1st Apportionment]:[Invoices]])</f>
        <v>969618</v>
      </c>
      <c r="V33" s="31">
        <f>tbl_AllocBal2023[[#This Row],[2023‒24
Final
Allocation
Amount]]-tbl_AllocBal2023[[#This Row],[Total Paid]]</f>
        <v>0</v>
      </c>
    </row>
    <row r="34" spans="1:22" ht="15" customHeight="1" x14ac:dyDescent="0.2">
      <c r="A34" s="23" t="s">
        <v>144</v>
      </c>
      <c r="B34" s="24" t="s">
        <v>145</v>
      </c>
      <c r="C34" s="25" t="s">
        <v>146</v>
      </c>
      <c r="D34" s="25" t="s">
        <v>147</v>
      </c>
      <c r="E34" s="25" t="s">
        <v>30</v>
      </c>
      <c r="F34" s="25" t="s">
        <v>242</v>
      </c>
      <c r="G34" s="25" t="s">
        <v>147</v>
      </c>
      <c r="H34" s="26" t="s">
        <v>148</v>
      </c>
      <c r="I34" s="27" t="s">
        <v>32</v>
      </c>
      <c r="J34" s="32" t="s">
        <v>33</v>
      </c>
      <c r="K34" s="25" t="s">
        <v>33</v>
      </c>
      <c r="L34" s="29">
        <v>1000302</v>
      </c>
      <c r="M34" s="28" t="s">
        <v>33</v>
      </c>
      <c r="N34" s="30">
        <v>107435</v>
      </c>
      <c r="O34" s="30">
        <v>0</v>
      </c>
      <c r="P34" s="30">
        <v>242660</v>
      </c>
      <c r="Q34" s="30">
        <v>545032</v>
      </c>
      <c r="R34" s="30">
        <v>105175</v>
      </c>
      <c r="S34" s="30">
        <v>0</v>
      </c>
      <c r="T34" s="31">
        <v>0</v>
      </c>
      <c r="U34" s="31">
        <f>SUM(tbl_AllocBal2023[[#This Row],[1st Apportionment]:[Invoices]])</f>
        <v>1000302</v>
      </c>
      <c r="V34" s="31">
        <f>tbl_AllocBal2023[[#This Row],[2023‒24
Final
Allocation
Amount]]-tbl_AllocBal2023[[#This Row],[Total Paid]]</f>
        <v>0</v>
      </c>
    </row>
    <row r="35" spans="1:22" ht="15" customHeight="1" x14ac:dyDescent="0.2">
      <c r="A35" s="23" t="s">
        <v>149</v>
      </c>
      <c r="B35" s="24" t="s">
        <v>150</v>
      </c>
      <c r="C35" s="25" t="s">
        <v>151</v>
      </c>
      <c r="D35" s="25" t="s">
        <v>152</v>
      </c>
      <c r="E35" s="25" t="s">
        <v>30</v>
      </c>
      <c r="F35" s="25" t="s">
        <v>242</v>
      </c>
      <c r="G35" s="25" t="s">
        <v>152</v>
      </c>
      <c r="H35" s="26" t="s">
        <v>153</v>
      </c>
      <c r="I35" s="27" t="s">
        <v>32</v>
      </c>
      <c r="J35" s="32" t="s">
        <v>33</v>
      </c>
      <c r="K35" s="25" t="s">
        <v>33</v>
      </c>
      <c r="L35" s="29">
        <v>227062</v>
      </c>
      <c r="M35" s="28" t="s">
        <v>33</v>
      </c>
      <c r="N35" s="30">
        <v>0</v>
      </c>
      <c r="O35" s="30">
        <v>92575</v>
      </c>
      <c r="P35" s="30">
        <v>0</v>
      </c>
      <c r="Q35" s="30">
        <v>56766</v>
      </c>
      <c r="R35" s="30">
        <v>65348</v>
      </c>
      <c r="S35" s="30">
        <v>12373</v>
      </c>
      <c r="T35" s="31">
        <v>0</v>
      </c>
      <c r="U35" s="31">
        <f>SUM(tbl_AllocBal2023[[#This Row],[1st Apportionment]:[Invoices]])</f>
        <v>227062</v>
      </c>
      <c r="V35" s="31">
        <f>tbl_AllocBal2023[[#This Row],[2023‒24
Final
Allocation
Amount]]-tbl_AllocBal2023[[#This Row],[Total Paid]]</f>
        <v>0</v>
      </c>
    </row>
    <row r="36" spans="1:22" ht="15" customHeight="1" x14ac:dyDescent="0.2">
      <c r="A36" s="23" t="s">
        <v>154</v>
      </c>
      <c r="B36" s="24" t="s">
        <v>155</v>
      </c>
      <c r="C36" s="25" t="s">
        <v>156</v>
      </c>
      <c r="D36" s="25" t="s">
        <v>157</v>
      </c>
      <c r="E36" s="25" t="s">
        <v>30</v>
      </c>
      <c r="F36" s="25" t="s">
        <v>242</v>
      </c>
      <c r="G36" s="25" t="s">
        <v>157</v>
      </c>
      <c r="H36" s="26" t="s">
        <v>158</v>
      </c>
      <c r="I36" s="27" t="s">
        <v>32</v>
      </c>
      <c r="J36" s="32" t="s">
        <v>33</v>
      </c>
      <c r="K36" s="25" t="s">
        <v>33</v>
      </c>
      <c r="L36" s="29">
        <v>417304</v>
      </c>
      <c r="M36" s="28" t="s">
        <v>33</v>
      </c>
      <c r="N36" s="30">
        <v>0</v>
      </c>
      <c r="O36" s="30">
        <v>56599</v>
      </c>
      <c r="P36" s="30">
        <v>266457</v>
      </c>
      <c r="Q36" s="30">
        <v>94248</v>
      </c>
      <c r="R36" s="30">
        <v>0</v>
      </c>
      <c r="S36" s="30">
        <v>0</v>
      </c>
      <c r="T36" s="31">
        <v>0</v>
      </c>
      <c r="U36" s="31">
        <f>SUM(tbl_AllocBal2023[[#This Row],[1st Apportionment]:[Invoices]])</f>
        <v>417304</v>
      </c>
      <c r="V36" s="31">
        <f>tbl_AllocBal2023[[#This Row],[2023‒24
Final
Allocation
Amount]]-tbl_AllocBal2023[[#This Row],[Total Paid]]</f>
        <v>0</v>
      </c>
    </row>
    <row r="37" spans="1:22" ht="15" customHeight="1" x14ac:dyDescent="0.2">
      <c r="A37" s="23" t="s">
        <v>159</v>
      </c>
      <c r="B37" s="24" t="s">
        <v>160</v>
      </c>
      <c r="C37" s="25" t="s">
        <v>161</v>
      </c>
      <c r="D37" s="25" t="s">
        <v>162</v>
      </c>
      <c r="E37" s="25" t="s">
        <v>30</v>
      </c>
      <c r="F37" s="25" t="s">
        <v>242</v>
      </c>
      <c r="G37" s="25" t="s">
        <v>162</v>
      </c>
      <c r="H37" s="26" t="s">
        <v>163</v>
      </c>
      <c r="I37" s="27" t="s">
        <v>32</v>
      </c>
      <c r="J37" s="32" t="s">
        <v>33</v>
      </c>
      <c r="K37" s="25" t="s">
        <v>33</v>
      </c>
      <c r="L37" s="29">
        <v>153421</v>
      </c>
      <c r="M37" s="28" t="s">
        <v>33</v>
      </c>
      <c r="N37" s="30">
        <v>0</v>
      </c>
      <c r="O37" s="30">
        <v>30268</v>
      </c>
      <c r="P37" s="30">
        <v>80992</v>
      </c>
      <c r="Q37" s="30">
        <v>35137</v>
      </c>
      <c r="R37" s="30">
        <v>0</v>
      </c>
      <c r="S37" s="30">
        <v>0</v>
      </c>
      <c r="T37" s="31">
        <v>0</v>
      </c>
      <c r="U37" s="31">
        <f>SUM(tbl_AllocBal2023[[#This Row],[1st Apportionment]:[Invoices]])</f>
        <v>146397</v>
      </c>
      <c r="V37" s="31">
        <f>tbl_AllocBal2023[[#This Row],[2023‒24
Final
Allocation
Amount]]-tbl_AllocBal2023[[#This Row],[Total Paid]]</f>
        <v>7024</v>
      </c>
    </row>
    <row r="38" spans="1:22" ht="15" customHeight="1" x14ac:dyDescent="0.2">
      <c r="A38" s="23" t="s">
        <v>164</v>
      </c>
      <c r="B38" s="24" t="s">
        <v>165</v>
      </c>
      <c r="C38" s="25" t="s">
        <v>166</v>
      </c>
      <c r="D38" s="25" t="s">
        <v>167</v>
      </c>
      <c r="E38" s="25" t="s">
        <v>30</v>
      </c>
      <c r="F38" s="25" t="s">
        <v>242</v>
      </c>
      <c r="G38" s="25" t="s">
        <v>167</v>
      </c>
      <c r="H38" s="26" t="s">
        <v>168</v>
      </c>
      <c r="I38" s="27" t="s">
        <v>32</v>
      </c>
      <c r="J38" s="32" t="s">
        <v>33</v>
      </c>
      <c r="K38" s="25" t="s">
        <v>33</v>
      </c>
      <c r="L38" s="29">
        <v>184105</v>
      </c>
      <c r="M38" s="28" t="s">
        <v>33</v>
      </c>
      <c r="N38" s="30">
        <v>0</v>
      </c>
      <c r="O38" s="30">
        <v>59178</v>
      </c>
      <c r="P38" s="30">
        <v>96869</v>
      </c>
      <c r="Q38" s="30">
        <v>28058</v>
      </c>
      <c r="R38" s="30">
        <v>0</v>
      </c>
      <c r="S38" s="30">
        <v>0</v>
      </c>
      <c r="T38" s="31">
        <v>0</v>
      </c>
      <c r="U38" s="31">
        <f>SUM(tbl_AllocBal2023[[#This Row],[1st Apportionment]:[Invoices]])</f>
        <v>184105</v>
      </c>
      <c r="V38" s="31">
        <f>tbl_AllocBal2023[[#This Row],[2023‒24
Final
Allocation
Amount]]-tbl_AllocBal2023[[#This Row],[Total Paid]]</f>
        <v>0</v>
      </c>
    </row>
    <row r="39" spans="1:22" ht="15" customHeight="1" x14ac:dyDescent="0.2">
      <c r="A39" s="23" t="s">
        <v>169</v>
      </c>
      <c r="B39" s="24" t="s">
        <v>170</v>
      </c>
      <c r="C39" s="25" t="s">
        <v>171</v>
      </c>
      <c r="D39" s="25" t="s">
        <v>172</v>
      </c>
      <c r="E39" s="25" t="s">
        <v>30</v>
      </c>
      <c r="F39" s="25" t="s">
        <v>242</v>
      </c>
      <c r="G39" s="25" t="s">
        <v>172</v>
      </c>
      <c r="H39" s="26" t="s">
        <v>173</v>
      </c>
      <c r="I39" s="27" t="s">
        <v>32</v>
      </c>
      <c r="J39" s="32" t="s">
        <v>33</v>
      </c>
      <c r="K39" s="25" t="s">
        <v>33</v>
      </c>
      <c r="L39" s="29">
        <v>159557</v>
      </c>
      <c r="M39" s="28" t="s">
        <v>33</v>
      </c>
      <c r="N39" s="30">
        <v>0</v>
      </c>
      <c r="O39" s="30">
        <v>0</v>
      </c>
      <c r="P39" s="30">
        <v>58261</v>
      </c>
      <c r="Q39" s="30">
        <v>90488</v>
      </c>
      <c r="R39" s="30">
        <v>0</v>
      </c>
      <c r="S39" s="30">
        <v>10808</v>
      </c>
      <c r="T39" s="31">
        <v>0</v>
      </c>
      <c r="U39" s="31">
        <f>SUM(tbl_AllocBal2023[[#This Row],[1st Apportionment]:[Invoices]])</f>
        <v>159557</v>
      </c>
      <c r="V39" s="31">
        <f>tbl_AllocBal2023[[#This Row],[2023‒24
Final
Allocation
Amount]]-tbl_AllocBal2023[[#This Row],[Total Paid]]</f>
        <v>0</v>
      </c>
    </row>
    <row r="40" spans="1:22" ht="15" customHeight="1" x14ac:dyDescent="0.2">
      <c r="A40" s="23" t="s">
        <v>174</v>
      </c>
      <c r="B40" s="24" t="s">
        <v>175</v>
      </c>
      <c r="C40" s="25" t="s">
        <v>176</v>
      </c>
      <c r="D40" s="25" t="s">
        <v>177</v>
      </c>
      <c r="E40" s="25" t="s">
        <v>30</v>
      </c>
      <c r="F40" s="25" t="s">
        <v>242</v>
      </c>
      <c r="G40" s="25" t="s">
        <v>177</v>
      </c>
      <c r="H40" s="26" t="s">
        <v>178</v>
      </c>
      <c r="I40" s="27" t="s">
        <v>32</v>
      </c>
      <c r="J40" s="32" t="s">
        <v>33</v>
      </c>
      <c r="K40" s="25" t="s">
        <v>33</v>
      </c>
      <c r="L40" s="29">
        <v>558451</v>
      </c>
      <c r="M40" s="28" t="s">
        <v>33</v>
      </c>
      <c r="N40" s="30">
        <v>0</v>
      </c>
      <c r="O40" s="30">
        <v>0</v>
      </c>
      <c r="P40" s="30">
        <v>0</v>
      </c>
      <c r="Q40" s="30">
        <v>199762</v>
      </c>
      <c r="R40" s="30">
        <v>70693</v>
      </c>
      <c r="S40" s="30">
        <v>171683</v>
      </c>
      <c r="T40" s="31">
        <v>0</v>
      </c>
      <c r="U40" s="31">
        <f>SUM(tbl_AllocBal2023[[#This Row],[1st Apportionment]:[Invoices]])</f>
        <v>442138</v>
      </c>
      <c r="V40" s="31">
        <f>tbl_AllocBal2023[[#This Row],[2023‒24
Final
Allocation
Amount]]-tbl_AllocBal2023[[#This Row],[Total Paid]]</f>
        <v>116313</v>
      </c>
    </row>
    <row r="41" spans="1:22" ht="15" customHeight="1" x14ac:dyDescent="0.2">
      <c r="A41" s="23" t="s">
        <v>179</v>
      </c>
      <c r="B41" s="24" t="s">
        <v>180</v>
      </c>
      <c r="C41" s="25" t="s">
        <v>181</v>
      </c>
      <c r="D41" s="25" t="s">
        <v>182</v>
      </c>
      <c r="E41" s="25" t="s">
        <v>30</v>
      </c>
      <c r="F41" s="25" t="s">
        <v>242</v>
      </c>
      <c r="G41" s="25" t="s">
        <v>182</v>
      </c>
      <c r="H41" s="26" t="s">
        <v>183</v>
      </c>
      <c r="I41" s="27" t="s">
        <v>32</v>
      </c>
      <c r="J41" s="32" t="s">
        <v>33</v>
      </c>
      <c r="K41" s="25" t="s">
        <v>33</v>
      </c>
      <c r="L41" s="29">
        <v>110463</v>
      </c>
      <c r="M41" s="28" t="s">
        <v>33</v>
      </c>
      <c r="N41" s="30">
        <v>0</v>
      </c>
      <c r="O41" s="30">
        <v>0</v>
      </c>
      <c r="P41" s="30">
        <v>68701</v>
      </c>
      <c r="Q41" s="30">
        <v>41762</v>
      </c>
      <c r="R41" s="30">
        <v>0</v>
      </c>
      <c r="S41" s="30">
        <v>0</v>
      </c>
      <c r="T41" s="31">
        <v>0</v>
      </c>
      <c r="U41" s="31">
        <f>SUM(tbl_AllocBal2023[[#This Row],[1st Apportionment]:[Invoices]])</f>
        <v>110463</v>
      </c>
      <c r="V41" s="31">
        <f>tbl_AllocBal2023[[#This Row],[2023‒24
Final
Allocation
Amount]]-tbl_AllocBal2023[[#This Row],[Total Paid]]</f>
        <v>0</v>
      </c>
    </row>
    <row r="42" spans="1:22" ht="15" customHeight="1" x14ac:dyDescent="0.2">
      <c r="A42" s="23" t="s">
        <v>184</v>
      </c>
      <c r="B42" s="24" t="s">
        <v>185</v>
      </c>
      <c r="C42" s="25" t="s">
        <v>186</v>
      </c>
      <c r="D42" s="25" t="s">
        <v>187</v>
      </c>
      <c r="E42" s="25" t="s">
        <v>30</v>
      </c>
      <c r="F42" s="25" t="s">
        <v>242</v>
      </c>
      <c r="G42" s="25" t="s">
        <v>187</v>
      </c>
      <c r="H42" s="26" t="s">
        <v>188</v>
      </c>
      <c r="I42" s="27" t="s">
        <v>32</v>
      </c>
      <c r="J42" s="32" t="s">
        <v>33</v>
      </c>
      <c r="K42" s="25" t="s">
        <v>33</v>
      </c>
      <c r="L42" s="29">
        <v>220926</v>
      </c>
      <c r="M42" s="28" t="s">
        <v>33</v>
      </c>
      <c r="N42" s="30">
        <v>0</v>
      </c>
      <c r="O42" s="30">
        <v>0</v>
      </c>
      <c r="P42" s="30">
        <v>38087</v>
      </c>
      <c r="Q42" s="30">
        <v>112089</v>
      </c>
      <c r="R42" s="30">
        <v>61082</v>
      </c>
      <c r="S42" s="30">
        <v>9668</v>
      </c>
      <c r="T42" s="31">
        <v>0</v>
      </c>
      <c r="U42" s="31">
        <f>SUM(tbl_AllocBal2023[[#This Row],[1st Apportionment]:[Invoices]])</f>
        <v>220926</v>
      </c>
      <c r="V42" s="31">
        <f>tbl_AllocBal2023[[#This Row],[2023‒24
Final
Allocation
Amount]]-tbl_AllocBal2023[[#This Row],[Total Paid]]</f>
        <v>0</v>
      </c>
    </row>
    <row r="43" spans="1:22" ht="15" customHeight="1" x14ac:dyDescent="0.2">
      <c r="A43" s="23" t="s">
        <v>189</v>
      </c>
      <c r="B43" s="24" t="s">
        <v>190</v>
      </c>
      <c r="C43" s="25" t="s">
        <v>191</v>
      </c>
      <c r="D43" s="25" t="s">
        <v>192</v>
      </c>
      <c r="E43" s="25" t="s">
        <v>30</v>
      </c>
      <c r="F43" s="25" t="s">
        <v>242</v>
      </c>
      <c r="G43" s="25" t="s">
        <v>192</v>
      </c>
      <c r="H43" s="26" t="s">
        <v>193</v>
      </c>
      <c r="I43" s="27" t="s">
        <v>32</v>
      </c>
      <c r="J43" s="32" t="s">
        <v>33</v>
      </c>
      <c r="K43" s="25" t="s">
        <v>33</v>
      </c>
      <c r="L43" s="29">
        <v>159557</v>
      </c>
      <c r="M43" s="28" t="s">
        <v>33</v>
      </c>
      <c r="N43" s="30">
        <v>0</v>
      </c>
      <c r="O43" s="30">
        <v>0</v>
      </c>
      <c r="P43" s="30">
        <v>46060</v>
      </c>
      <c r="Q43" s="30">
        <v>74987</v>
      </c>
      <c r="R43" s="30">
        <v>0</v>
      </c>
      <c r="S43" s="30">
        <v>0</v>
      </c>
      <c r="T43" s="31">
        <v>0</v>
      </c>
      <c r="U43" s="31">
        <f>SUM(tbl_AllocBal2023[[#This Row],[1st Apportionment]:[Invoices]])</f>
        <v>121047</v>
      </c>
      <c r="V43" s="31">
        <f>tbl_AllocBal2023[[#This Row],[2023‒24
Final
Allocation
Amount]]-tbl_AllocBal2023[[#This Row],[Total Paid]]</f>
        <v>38510</v>
      </c>
    </row>
    <row r="44" spans="1:22" ht="15" customHeight="1" x14ac:dyDescent="0.2">
      <c r="A44" s="23" t="s">
        <v>194</v>
      </c>
      <c r="B44" s="24" t="s">
        <v>195</v>
      </c>
      <c r="C44" s="25" t="s">
        <v>196</v>
      </c>
      <c r="D44" s="25" t="s">
        <v>197</v>
      </c>
      <c r="E44" s="25" t="s">
        <v>30</v>
      </c>
      <c r="F44" s="25" t="s">
        <v>242</v>
      </c>
      <c r="G44" s="25" t="s">
        <v>197</v>
      </c>
      <c r="H44" s="26" t="s">
        <v>198</v>
      </c>
      <c r="I44" s="27" t="s">
        <v>32</v>
      </c>
      <c r="J44" s="32" t="s">
        <v>33</v>
      </c>
      <c r="K44" s="25" t="s">
        <v>33</v>
      </c>
      <c r="L44" s="29">
        <v>288431</v>
      </c>
      <c r="M44" s="28" t="s">
        <v>33</v>
      </c>
      <c r="N44" s="30">
        <v>0</v>
      </c>
      <c r="O44" s="30">
        <v>52079</v>
      </c>
      <c r="P44" s="30">
        <v>2445</v>
      </c>
      <c r="Q44" s="30">
        <v>0</v>
      </c>
      <c r="R44" s="30">
        <v>12411</v>
      </c>
      <c r="S44" s="30">
        <v>50984</v>
      </c>
      <c r="T44" s="31">
        <v>0</v>
      </c>
      <c r="U44" s="31">
        <f>SUM(tbl_AllocBal2023[[#This Row],[1st Apportionment]:[Invoices]])</f>
        <v>117919</v>
      </c>
      <c r="V44" s="31">
        <f>tbl_AllocBal2023[[#This Row],[2023‒24
Final
Allocation
Amount]]-tbl_AllocBal2023[[#This Row],[Total Paid]]</f>
        <v>170512</v>
      </c>
    </row>
    <row r="45" spans="1:22" ht="15" customHeight="1" x14ac:dyDescent="0.2">
      <c r="A45" s="23" t="s">
        <v>199</v>
      </c>
      <c r="B45" s="24" t="s">
        <v>200</v>
      </c>
      <c r="C45" s="25" t="s">
        <v>201</v>
      </c>
      <c r="D45" s="25" t="s">
        <v>202</v>
      </c>
      <c r="E45" s="25" t="s">
        <v>30</v>
      </c>
      <c r="F45" s="25" t="s">
        <v>242</v>
      </c>
      <c r="G45" s="25" t="s">
        <v>202</v>
      </c>
      <c r="H45" s="26" t="s">
        <v>203</v>
      </c>
      <c r="I45" s="27" t="s">
        <v>32</v>
      </c>
      <c r="J45" s="32" t="s">
        <v>33</v>
      </c>
      <c r="K45" s="25" t="s">
        <v>33</v>
      </c>
      <c r="L45" s="29">
        <v>595272</v>
      </c>
      <c r="M45" s="28" t="s">
        <v>33</v>
      </c>
      <c r="N45" s="30">
        <v>0</v>
      </c>
      <c r="O45" s="30">
        <v>0</v>
      </c>
      <c r="P45" s="30">
        <v>0</v>
      </c>
      <c r="Q45" s="30">
        <v>150436</v>
      </c>
      <c r="R45" s="30">
        <v>0</v>
      </c>
      <c r="S45" s="30">
        <v>45517</v>
      </c>
      <c r="T45" s="31">
        <v>0</v>
      </c>
      <c r="U45" s="31">
        <f>SUM(tbl_AllocBal2023[[#This Row],[1st Apportionment]:[Invoices]])</f>
        <v>195953</v>
      </c>
      <c r="V45" s="31">
        <f>tbl_AllocBal2023[[#This Row],[2023‒24
Final
Allocation
Amount]]-tbl_AllocBal2023[[#This Row],[Total Paid]]</f>
        <v>399319</v>
      </c>
    </row>
    <row r="46" spans="1:22" ht="15" customHeight="1" x14ac:dyDescent="0.2">
      <c r="A46" s="23" t="s">
        <v>204</v>
      </c>
      <c r="B46" s="24" t="s">
        <v>205</v>
      </c>
      <c r="C46" s="25" t="s">
        <v>206</v>
      </c>
      <c r="D46" s="25" t="s">
        <v>207</v>
      </c>
      <c r="E46" s="25" t="s">
        <v>30</v>
      </c>
      <c r="F46" s="25" t="s">
        <v>242</v>
      </c>
      <c r="G46" s="25" t="s">
        <v>207</v>
      </c>
      <c r="H46" s="26" t="s">
        <v>208</v>
      </c>
      <c r="I46" s="27" t="s">
        <v>32</v>
      </c>
      <c r="J46" s="32" t="s">
        <v>33</v>
      </c>
      <c r="K46" s="25" t="s">
        <v>33</v>
      </c>
      <c r="L46" s="29">
        <v>141147</v>
      </c>
      <c r="M46" s="28" t="s">
        <v>33</v>
      </c>
      <c r="N46" s="30">
        <v>0</v>
      </c>
      <c r="O46" s="30">
        <v>0</v>
      </c>
      <c r="P46" s="30">
        <v>100378</v>
      </c>
      <c r="Q46" s="30">
        <v>40769</v>
      </c>
      <c r="R46" s="30">
        <v>0</v>
      </c>
      <c r="S46" s="30">
        <v>0</v>
      </c>
      <c r="T46" s="31">
        <v>0</v>
      </c>
      <c r="U46" s="31">
        <f>SUM(tbl_AllocBal2023[[#This Row],[1st Apportionment]:[Invoices]])</f>
        <v>141147</v>
      </c>
      <c r="V46" s="31">
        <f>tbl_AllocBal2023[[#This Row],[2023‒24
Final
Allocation
Amount]]-tbl_AllocBal2023[[#This Row],[Total Paid]]</f>
        <v>0</v>
      </c>
    </row>
    <row r="47" spans="1:22" ht="15" customHeight="1" x14ac:dyDescent="0.2">
      <c r="A47" s="23" t="s">
        <v>209</v>
      </c>
      <c r="B47" s="24" t="s">
        <v>210</v>
      </c>
      <c r="C47" s="25" t="s">
        <v>211</v>
      </c>
      <c r="D47" s="25" t="s">
        <v>212</v>
      </c>
      <c r="E47" s="25" t="s">
        <v>30</v>
      </c>
      <c r="F47" s="25" t="s">
        <v>242</v>
      </c>
      <c r="G47" s="25" t="s">
        <v>212</v>
      </c>
      <c r="H47" s="26" t="s">
        <v>213</v>
      </c>
      <c r="I47" s="27" t="s">
        <v>32</v>
      </c>
      <c r="J47" s="32" t="s">
        <v>33</v>
      </c>
      <c r="K47" s="25" t="s">
        <v>33</v>
      </c>
      <c r="L47" s="29">
        <v>589135</v>
      </c>
      <c r="M47" s="28" t="s">
        <v>33</v>
      </c>
      <c r="N47" s="30">
        <v>0</v>
      </c>
      <c r="O47" s="30">
        <v>0</v>
      </c>
      <c r="P47" s="30">
        <v>0</v>
      </c>
      <c r="Q47" s="30">
        <v>0</v>
      </c>
      <c r="R47" s="30">
        <v>0</v>
      </c>
      <c r="S47" s="30">
        <v>446327</v>
      </c>
      <c r="T47" s="31">
        <v>0</v>
      </c>
      <c r="U47" s="31">
        <f>SUM(tbl_AllocBal2023[[#This Row],[1st Apportionment]:[Invoices]])</f>
        <v>446327</v>
      </c>
      <c r="V47" s="31">
        <f>tbl_AllocBal2023[[#This Row],[2023‒24
Final
Allocation
Amount]]-tbl_AllocBal2023[[#This Row],[Total Paid]]</f>
        <v>142808</v>
      </c>
    </row>
    <row r="48" spans="1:22" ht="15" customHeight="1" x14ac:dyDescent="0.2">
      <c r="A48" s="23" t="s">
        <v>214</v>
      </c>
      <c r="B48" s="24" t="s">
        <v>215</v>
      </c>
      <c r="C48" s="25" t="s">
        <v>216</v>
      </c>
      <c r="D48" s="25" t="s">
        <v>217</v>
      </c>
      <c r="E48" s="25" t="s">
        <v>30</v>
      </c>
      <c r="F48" s="25" t="s">
        <v>242</v>
      </c>
      <c r="G48" s="25" t="s">
        <v>217</v>
      </c>
      <c r="H48" s="26" t="s">
        <v>218</v>
      </c>
      <c r="I48" s="27" t="s">
        <v>32</v>
      </c>
      <c r="J48" s="32" t="s">
        <v>33</v>
      </c>
      <c r="K48" s="25" t="s">
        <v>33</v>
      </c>
      <c r="L48" s="29">
        <v>110463</v>
      </c>
      <c r="M48" s="28" t="s">
        <v>33</v>
      </c>
      <c r="N48" s="30">
        <v>0</v>
      </c>
      <c r="O48" s="30">
        <v>60289</v>
      </c>
      <c r="P48" s="30">
        <v>45555</v>
      </c>
      <c r="Q48" s="30">
        <v>4619</v>
      </c>
      <c r="R48" s="30">
        <v>0</v>
      </c>
      <c r="S48" s="30">
        <v>0</v>
      </c>
      <c r="T48" s="31">
        <v>0</v>
      </c>
      <c r="U48" s="31">
        <f>SUM(tbl_AllocBal2023[[#This Row],[1st Apportionment]:[Invoices]])</f>
        <v>110463</v>
      </c>
      <c r="V48" s="31">
        <f>tbl_AllocBal2023[[#This Row],[2023‒24
Final
Allocation
Amount]]-tbl_AllocBal2023[[#This Row],[Total Paid]]</f>
        <v>0</v>
      </c>
    </row>
    <row r="49" spans="1:22" ht="15" customHeight="1" x14ac:dyDescent="0.2">
      <c r="A49" s="23" t="s">
        <v>219</v>
      </c>
      <c r="B49" s="24" t="s">
        <v>220</v>
      </c>
      <c r="C49" s="25" t="s">
        <v>221</v>
      </c>
      <c r="D49" s="25" t="s">
        <v>222</v>
      </c>
      <c r="E49" s="25" t="s">
        <v>30</v>
      </c>
      <c r="F49" s="25" t="s">
        <v>242</v>
      </c>
      <c r="G49" s="25" t="s">
        <v>222</v>
      </c>
      <c r="H49" s="26" t="s">
        <v>223</v>
      </c>
      <c r="I49" s="27" t="s">
        <v>32</v>
      </c>
      <c r="J49" s="32" t="s">
        <v>33</v>
      </c>
      <c r="K49" s="25" t="s">
        <v>33</v>
      </c>
      <c r="L49" s="29">
        <v>405030</v>
      </c>
      <c r="M49" s="28" t="s">
        <v>33</v>
      </c>
      <c r="N49" s="30">
        <v>0</v>
      </c>
      <c r="O49" s="30">
        <v>177426</v>
      </c>
      <c r="P49" s="30">
        <v>101277</v>
      </c>
      <c r="Q49" s="30">
        <v>50236</v>
      </c>
      <c r="R49" s="30">
        <v>0</v>
      </c>
      <c r="S49" s="30">
        <v>76091</v>
      </c>
      <c r="T49" s="31">
        <v>0</v>
      </c>
      <c r="U49" s="31">
        <f>SUM(tbl_AllocBal2023[[#This Row],[1st Apportionment]:[Invoices]])</f>
        <v>405030</v>
      </c>
      <c r="V49" s="31">
        <f>tbl_AllocBal2023[[#This Row],[2023‒24
Final
Allocation
Amount]]-tbl_AllocBal2023[[#This Row],[Total Paid]]</f>
        <v>0</v>
      </c>
    </row>
    <row r="50" spans="1:22" ht="15" customHeight="1" x14ac:dyDescent="0.2">
      <c r="A50" s="23" t="s">
        <v>224</v>
      </c>
      <c r="B50" s="24" t="s">
        <v>225</v>
      </c>
      <c r="C50" s="25" t="s">
        <v>226</v>
      </c>
      <c r="D50" s="25" t="s">
        <v>227</v>
      </c>
      <c r="E50" s="25" t="s">
        <v>30</v>
      </c>
      <c r="F50" s="25" t="s">
        <v>242</v>
      </c>
      <c r="G50" s="25" t="s">
        <v>227</v>
      </c>
      <c r="H50" s="26" t="s">
        <v>228</v>
      </c>
      <c r="I50" s="27" t="s">
        <v>32</v>
      </c>
      <c r="J50" s="32" t="s">
        <v>33</v>
      </c>
      <c r="K50" s="25" t="s">
        <v>33</v>
      </c>
      <c r="L50" s="29">
        <v>24547</v>
      </c>
      <c r="M50" s="28" t="s">
        <v>33</v>
      </c>
      <c r="N50" s="30">
        <v>0</v>
      </c>
      <c r="O50" s="30">
        <v>5759</v>
      </c>
      <c r="P50" s="30">
        <v>5915</v>
      </c>
      <c r="Q50" s="30">
        <v>1455</v>
      </c>
      <c r="R50" s="30">
        <v>6137</v>
      </c>
      <c r="S50" s="30">
        <v>5281</v>
      </c>
      <c r="T50" s="31">
        <v>0</v>
      </c>
      <c r="U50" s="31">
        <f>SUM(tbl_AllocBal2023[[#This Row],[1st Apportionment]:[Invoices]])</f>
        <v>24547</v>
      </c>
      <c r="V50" s="31">
        <f>tbl_AllocBal2023[[#This Row],[2023‒24
Final
Allocation
Amount]]-tbl_AllocBal2023[[#This Row],[Total Paid]]</f>
        <v>0</v>
      </c>
    </row>
    <row r="51" spans="1:22" ht="15" customHeight="1" x14ac:dyDescent="0.2">
      <c r="A51" s="33" t="s">
        <v>229</v>
      </c>
      <c r="B51" s="34" t="s">
        <v>230</v>
      </c>
      <c r="C51" s="35" t="s">
        <v>231</v>
      </c>
      <c r="D51" s="35" t="s">
        <v>232</v>
      </c>
      <c r="E51" s="35" t="s">
        <v>30</v>
      </c>
      <c r="F51" s="35" t="s">
        <v>242</v>
      </c>
      <c r="G51" s="35" t="s">
        <v>232</v>
      </c>
      <c r="H51" s="36" t="s">
        <v>233</v>
      </c>
      <c r="I51" s="37" t="s">
        <v>32</v>
      </c>
      <c r="J51" s="38" t="s">
        <v>33</v>
      </c>
      <c r="K51" s="35" t="s">
        <v>33</v>
      </c>
      <c r="L51" s="39">
        <v>135010</v>
      </c>
      <c r="M51" s="28" t="s">
        <v>33</v>
      </c>
      <c r="N51" s="40">
        <v>0</v>
      </c>
      <c r="O51" s="40">
        <v>9677</v>
      </c>
      <c r="P51" s="40">
        <v>0</v>
      </c>
      <c r="Q51" s="40">
        <v>52636</v>
      </c>
      <c r="R51" s="40">
        <v>72697</v>
      </c>
      <c r="S51" s="40">
        <v>0</v>
      </c>
      <c r="T51" s="41">
        <v>0</v>
      </c>
      <c r="U51" s="31">
        <f>SUM(tbl_AllocBal2023[[#This Row],[1st Apportionment]:[Invoices]])</f>
        <v>135010</v>
      </c>
      <c r="V51" s="31">
        <f>tbl_AllocBal2023[[#This Row],[2023‒24
Final
Allocation
Amount]]-tbl_AllocBal2023[[#This Row],[Total Paid]]</f>
        <v>0</v>
      </c>
    </row>
    <row r="52" spans="1:22" ht="15.75" x14ac:dyDescent="0.25">
      <c r="A52" s="57" t="s">
        <v>234</v>
      </c>
      <c r="B52" s="58"/>
      <c r="C52" s="58"/>
      <c r="D52" s="58"/>
      <c r="E52" s="58"/>
      <c r="F52" s="58"/>
      <c r="G52" s="58"/>
      <c r="H52" s="59"/>
      <c r="I52" s="59"/>
      <c r="J52" s="60"/>
      <c r="K52" s="58"/>
      <c r="L52" s="61">
        <f>SUBTOTAL(109,tbl_AllocBal2023[2023‒24
Final
Allocation
Amount])</f>
        <v>17741559</v>
      </c>
      <c r="M52" s="60"/>
      <c r="N52" s="61">
        <f>SUBTOTAL(109,tbl_AllocBal2023[1st Apportionment])</f>
        <v>107435</v>
      </c>
      <c r="O52" s="61">
        <f>SUM(tbl_AllocBal2023[2nd Apportionment])</f>
        <v>2665206</v>
      </c>
      <c r="P52" s="61">
        <f>SUM(tbl_AllocBal2023[3rd Apportionment])</f>
        <v>6488776</v>
      </c>
      <c r="Q52" s="61">
        <f>SUBTOTAL(109,tbl_AllocBal2023[4th Apportionment])</f>
        <v>4320206</v>
      </c>
      <c r="R52" s="61">
        <f>SUBTOTAL(109,tbl_AllocBal2023[5th Apportionment])</f>
        <v>878114</v>
      </c>
      <c r="S52" s="61">
        <f>SUBTOTAL(109,tbl_AllocBal2023[6th Apportionment])</f>
        <v>1248145</v>
      </c>
      <c r="T52" s="61">
        <f>SUBTOTAL(109,tbl_AllocBal2023[Invoices])</f>
        <v>0</v>
      </c>
      <c r="U52" s="61">
        <f>SUBTOTAL(109,tbl_AllocBal2023[Total Paid])</f>
        <v>15707882</v>
      </c>
      <c r="V52" s="61">
        <f>SUBTOTAL(109,tbl_AllocBal2023[Balance Remaining])</f>
        <v>2033677</v>
      </c>
    </row>
    <row r="53" spans="1:22" x14ac:dyDescent="0.2">
      <c r="A53" s="5" t="s">
        <v>235</v>
      </c>
      <c r="B53" s="42"/>
      <c r="C53" s="1"/>
      <c r="D53" s="1"/>
      <c r="E53" s="1"/>
      <c r="F53" s="1"/>
      <c r="G53" s="43"/>
      <c r="J53" s="43"/>
      <c r="K53" s="43"/>
      <c r="L53" s="44"/>
      <c r="M53" s="43"/>
      <c r="N53" s="45"/>
      <c r="O53" s="45"/>
      <c r="P53" s="45"/>
      <c r="Q53" s="45"/>
      <c r="R53" s="45"/>
      <c r="S53" s="45"/>
      <c r="T53" s="46"/>
      <c r="U53" s="46"/>
    </row>
    <row r="54" spans="1:22" x14ac:dyDescent="0.2">
      <c r="A54" s="5" t="s">
        <v>236</v>
      </c>
      <c r="B54" s="42"/>
      <c r="C54" s="1"/>
      <c r="D54" s="1"/>
      <c r="E54" s="1"/>
      <c r="F54" s="1"/>
      <c r="G54" s="43"/>
      <c r="J54" s="43"/>
      <c r="K54" s="43"/>
      <c r="L54" s="44"/>
      <c r="M54" s="43"/>
      <c r="N54" s="45"/>
      <c r="O54" s="45"/>
      <c r="P54" s="45"/>
      <c r="Q54" s="45"/>
      <c r="R54" s="45"/>
      <c r="S54" s="45"/>
      <c r="T54" s="46"/>
      <c r="U54" s="46"/>
    </row>
    <row r="55" spans="1:22" x14ac:dyDescent="0.2">
      <c r="A55" s="47" t="s">
        <v>245</v>
      </c>
      <c r="B55" s="42"/>
      <c r="C55" s="1"/>
      <c r="D55" s="1"/>
      <c r="E55" s="1"/>
      <c r="F55" s="1"/>
      <c r="G55" s="43"/>
      <c r="J55" s="43"/>
      <c r="K55" s="43"/>
      <c r="L55" s="44"/>
      <c r="M55" s="43"/>
      <c r="N55" s="45"/>
      <c r="O55" s="45"/>
      <c r="P55" s="45"/>
      <c r="Q55" s="45"/>
      <c r="R55" s="45"/>
      <c r="S55" s="45"/>
      <c r="T55" s="46"/>
      <c r="U55" s="46"/>
    </row>
    <row r="56" spans="1:22" x14ac:dyDescent="0.2">
      <c r="L56" s="8"/>
      <c r="N56" s="48"/>
      <c r="O56" s="7" t="s">
        <v>237</v>
      </c>
      <c r="T56" s="48"/>
      <c r="U56" s="48"/>
    </row>
    <row r="57" spans="1:22" x14ac:dyDescent="0.2">
      <c r="L57" s="8"/>
      <c r="N57" s="48"/>
      <c r="T57" s="48"/>
      <c r="U57" s="48"/>
    </row>
    <row r="58" spans="1:22" x14ac:dyDescent="0.2">
      <c r="L58" s="8"/>
      <c r="N58" s="48"/>
      <c r="T58" s="48"/>
      <c r="U58" s="48"/>
    </row>
    <row r="59" spans="1:22" x14ac:dyDescent="0.2">
      <c r="L59" s="8"/>
      <c r="N59" s="48"/>
      <c r="T59" s="48"/>
      <c r="U59" s="48"/>
    </row>
    <row r="60" spans="1:22" x14ac:dyDescent="0.2">
      <c r="L60" s="8"/>
      <c r="N60" s="48"/>
      <c r="T60" s="48"/>
      <c r="U60" s="48"/>
    </row>
    <row r="61" spans="1:22" x14ac:dyDescent="0.2">
      <c r="L61" s="8"/>
      <c r="N61" s="48"/>
      <c r="T61" s="48"/>
      <c r="U61" s="48"/>
    </row>
    <row r="62" spans="1:22" x14ac:dyDescent="0.2">
      <c r="L62" s="8"/>
      <c r="N62" s="48"/>
      <c r="T62" s="48"/>
      <c r="U62" s="48"/>
    </row>
    <row r="63" spans="1:22" x14ac:dyDescent="0.2">
      <c r="L63" s="8"/>
      <c r="N63" s="48"/>
      <c r="T63" s="48"/>
      <c r="U63" s="48"/>
    </row>
    <row r="64" spans="1:22" x14ac:dyDescent="0.2">
      <c r="L64" s="8"/>
      <c r="N64" s="48"/>
      <c r="T64" s="48"/>
      <c r="U64" s="48"/>
    </row>
    <row r="65" spans="12:21" x14ac:dyDescent="0.2">
      <c r="L65" s="8"/>
      <c r="N65" s="48"/>
      <c r="T65" s="48"/>
      <c r="U65" s="48"/>
    </row>
    <row r="66" spans="12:21" x14ac:dyDescent="0.2">
      <c r="L66" s="8"/>
      <c r="N66" s="48"/>
      <c r="T66" s="48"/>
      <c r="U66" s="48"/>
    </row>
    <row r="67" spans="12:21" x14ac:dyDescent="0.2">
      <c r="L67" s="8"/>
      <c r="N67" s="48"/>
      <c r="T67" s="48"/>
      <c r="U67" s="48"/>
    </row>
    <row r="68" spans="12:21" x14ac:dyDescent="0.2">
      <c r="L68" s="8"/>
      <c r="N68" s="48"/>
      <c r="T68" s="48"/>
      <c r="U68" s="48"/>
    </row>
    <row r="69" spans="12:21" x14ac:dyDescent="0.2">
      <c r="L69" s="8"/>
      <c r="N69" s="48"/>
      <c r="T69" s="48"/>
      <c r="U69" s="48"/>
    </row>
    <row r="70" spans="12:21" x14ac:dyDescent="0.2">
      <c r="L70" s="8"/>
      <c r="N70" s="48"/>
      <c r="T70" s="48"/>
      <c r="U70" s="48"/>
    </row>
    <row r="71" spans="12:21" x14ac:dyDescent="0.2">
      <c r="L71" s="8"/>
      <c r="N71" s="48"/>
      <c r="T71" s="48"/>
      <c r="U71" s="48"/>
    </row>
    <row r="72" spans="12:21" x14ac:dyDescent="0.2">
      <c r="L72" s="8"/>
      <c r="N72" s="48"/>
      <c r="T72" s="48"/>
      <c r="U72" s="48"/>
    </row>
    <row r="73" spans="12:21" x14ac:dyDescent="0.2">
      <c r="L73" s="8"/>
      <c r="N73" s="48"/>
      <c r="T73" s="48"/>
      <c r="U73" s="48"/>
    </row>
    <row r="74" spans="12:21" x14ac:dyDescent="0.2">
      <c r="L74" s="8"/>
      <c r="N74" s="48"/>
      <c r="T74" s="48"/>
      <c r="U74" s="48"/>
    </row>
    <row r="75" spans="12:21" x14ac:dyDescent="0.2">
      <c r="L75" s="8"/>
      <c r="N75" s="48"/>
      <c r="T75" s="48"/>
      <c r="U75" s="48"/>
    </row>
    <row r="76" spans="12:21" x14ac:dyDescent="0.2">
      <c r="L76" s="8"/>
      <c r="N76" s="48"/>
      <c r="T76" s="48"/>
      <c r="U76" s="48"/>
    </row>
    <row r="77" spans="12:21" x14ac:dyDescent="0.2">
      <c r="L77" s="8"/>
      <c r="N77" s="48"/>
      <c r="T77" s="48"/>
      <c r="U77" s="48"/>
    </row>
    <row r="78" spans="12:21" x14ac:dyDescent="0.2">
      <c r="L78" s="8"/>
      <c r="N78" s="48"/>
      <c r="T78" s="48"/>
      <c r="U78" s="48"/>
    </row>
    <row r="79" spans="12:21" x14ac:dyDescent="0.2">
      <c r="L79" s="8"/>
      <c r="N79" s="48"/>
      <c r="T79" s="48"/>
      <c r="U79" s="48"/>
    </row>
    <row r="80" spans="12:21" x14ac:dyDescent="0.2">
      <c r="L80" s="8"/>
      <c r="N80" s="48"/>
      <c r="T80" s="48"/>
      <c r="U80" s="48"/>
    </row>
    <row r="81" spans="12:21" x14ac:dyDescent="0.2">
      <c r="L81" s="8"/>
      <c r="N81" s="48"/>
      <c r="T81" s="48"/>
      <c r="U81" s="48"/>
    </row>
    <row r="82" spans="12:21" x14ac:dyDescent="0.2">
      <c r="L82" s="8"/>
      <c r="N82" s="48"/>
      <c r="T82" s="48"/>
      <c r="U82" s="48"/>
    </row>
    <row r="83" spans="12:21" x14ac:dyDescent="0.2">
      <c r="L83" s="8"/>
      <c r="N83" s="48"/>
      <c r="T83" s="48"/>
      <c r="U83" s="48"/>
    </row>
    <row r="84" spans="12:21" x14ac:dyDescent="0.2">
      <c r="L84" s="8"/>
      <c r="N84" s="48"/>
      <c r="T84" s="48"/>
      <c r="U84" s="48"/>
    </row>
    <row r="85" spans="12:21" x14ac:dyDescent="0.2">
      <c r="L85" s="8"/>
      <c r="N85" s="48"/>
      <c r="T85" s="48"/>
      <c r="U85" s="48"/>
    </row>
    <row r="86" spans="12:21" x14ac:dyDescent="0.2">
      <c r="L86" s="8"/>
      <c r="N86" s="48"/>
      <c r="T86" s="48"/>
      <c r="U86" s="48"/>
    </row>
    <row r="87" spans="12:21" x14ac:dyDescent="0.2">
      <c r="L87" s="8"/>
      <c r="N87" s="48"/>
      <c r="T87" s="48"/>
      <c r="U87" s="48"/>
    </row>
    <row r="88" spans="12:21" x14ac:dyDescent="0.2">
      <c r="L88" s="8"/>
      <c r="N88" s="48"/>
      <c r="T88" s="48"/>
      <c r="U88" s="48"/>
    </row>
    <row r="89" spans="12:21" x14ac:dyDescent="0.2">
      <c r="T89" s="48"/>
      <c r="U89" s="48"/>
    </row>
    <row r="90" spans="12:21" x14ac:dyDescent="0.2">
      <c r="T90" s="48"/>
      <c r="U90" s="48"/>
    </row>
    <row r="91" spans="12:21" x14ac:dyDescent="0.2">
      <c r="T91" s="48"/>
      <c r="U91" s="48"/>
    </row>
    <row r="92" spans="12:21" x14ac:dyDescent="0.2">
      <c r="T92" s="48"/>
      <c r="U92" s="48"/>
    </row>
    <row r="93" spans="12:21" x14ac:dyDescent="0.2">
      <c r="T93" s="48"/>
      <c r="U93" s="48"/>
    </row>
    <row r="94" spans="12:21" x14ac:dyDescent="0.2">
      <c r="T94" s="48"/>
      <c r="U94" s="48"/>
    </row>
    <row r="95" spans="12:21" x14ac:dyDescent="0.2">
      <c r="T95" s="48"/>
      <c r="U95" s="48"/>
    </row>
    <row r="96" spans="12:21" x14ac:dyDescent="0.2">
      <c r="T96" s="48"/>
      <c r="U96" s="48"/>
    </row>
    <row r="97" spans="20:21" x14ac:dyDescent="0.2">
      <c r="T97" s="48"/>
      <c r="U97" s="48"/>
    </row>
    <row r="98" spans="20:21" x14ac:dyDescent="0.2">
      <c r="T98" s="48"/>
      <c r="U98" s="48"/>
    </row>
    <row r="99" spans="20:21" x14ac:dyDescent="0.2">
      <c r="T99" s="48"/>
      <c r="U99" s="48"/>
    </row>
    <row r="100" spans="20:21" x14ac:dyDescent="0.2">
      <c r="T100" s="48"/>
      <c r="U100" s="48"/>
    </row>
    <row r="101" spans="20:21" x14ac:dyDescent="0.2">
      <c r="T101" s="48"/>
      <c r="U101" s="48"/>
    </row>
    <row r="102" spans="20:21" x14ac:dyDescent="0.2">
      <c r="T102" s="48"/>
      <c r="U102" s="48"/>
    </row>
    <row r="103" spans="20:21" x14ac:dyDescent="0.2">
      <c r="T103" s="48"/>
      <c r="U103" s="48"/>
    </row>
    <row r="104" spans="20:21" x14ac:dyDescent="0.2">
      <c r="T104" s="48"/>
      <c r="U104" s="48"/>
    </row>
    <row r="105" spans="20:21" x14ac:dyDescent="0.2">
      <c r="T105" s="48"/>
      <c r="U105" s="48"/>
    </row>
    <row r="106" spans="20:21" x14ac:dyDescent="0.2">
      <c r="T106" s="48"/>
      <c r="U106" s="48"/>
    </row>
    <row r="107" spans="20:21" x14ac:dyDescent="0.2">
      <c r="T107" s="48"/>
      <c r="U107" s="48"/>
    </row>
    <row r="108" spans="20:21" x14ac:dyDescent="0.2">
      <c r="T108" s="48"/>
      <c r="U108" s="48"/>
    </row>
    <row r="109" spans="20:21" x14ac:dyDescent="0.2">
      <c r="T109" s="48"/>
      <c r="U109" s="48"/>
    </row>
    <row r="110" spans="20:21" x14ac:dyDescent="0.2">
      <c r="T110" s="48"/>
      <c r="U110" s="48"/>
    </row>
    <row r="111" spans="20:21" x14ac:dyDescent="0.2">
      <c r="T111" s="48"/>
      <c r="U111" s="48"/>
    </row>
    <row r="112" spans="20:21" x14ac:dyDescent="0.2">
      <c r="T112" s="48"/>
      <c r="U112" s="48"/>
    </row>
    <row r="113" spans="20:21" x14ac:dyDescent="0.2">
      <c r="T113" s="48"/>
      <c r="U113" s="48"/>
    </row>
    <row r="114" spans="20:21" x14ac:dyDescent="0.2">
      <c r="T114" s="48"/>
      <c r="U114" s="48"/>
    </row>
    <row r="115" spans="20:21" x14ac:dyDescent="0.2">
      <c r="T115" s="48"/>
      <c r="U115" s="48"/>
    </row>
    <row r="116" spans="20:21" x14ac:dyDescent="0.2">
      <c r="T116" s="48"/>
      <c r="U116" s="48"/>
    </row>
    <row r="117" spans="20:21" x14ac:dyDescent="0.2">
      <c r="T117" s="48"/>
      <c r="U117" s="48"/>
    </row>
    <row r="118" spans="20:21" x14ac:dyDescent="0.2">
      <c r="T118" s="48"/>
      <c r="U118" s="48"/>
    </row>
    <row r="119" spans="20:21" x14ac:dyDescent="0.2">
      <c r="T119" s="48"/>
      <c r="U119" s="48"/>
    </row>
    <row r="120" spans="20:21" x14ac:dyDescent="0.2">
      <c r="T120" s="48"/>
      <c r="U120" s="48"/>
    </row>
    <row r="121" spans="20:21" x14ac:dyDescent="0.2">
      <c r="T121" s="48"/>
      <c r="U121" s="48"/>
    </row>
    <row r="122" spans="20:21" x14ac:dyDescent="0.2">
      <c r="T122" s="48"/>
      <c r="U122" s="48"/>
    </row>
    <row r="123" spans="20:21" x14ac:dyDescent="0.2">
      <c r="T123" s="48"/>
      <c r="U123" s="48"/>
    </row>
    <row r="124" spans="20:21" x14ac:dyDescent="0.2">
      <c r="T124" s="48"/>
      <c r="U124" s="48"/>
    </row>
    <row r="125" spans="20:21" x14ac:dyDescent="0.2">
      <c r="T125" s="48"/>
      <c r="U125" s="48"/>
    </row>
    <row r="126" spans="20:21" x14ac:dyDescent="0.2">
      <c r="T126" s="48"/>
      <c r="U126" s="48"/>
    </row>
    <row r="127" spans="20:21" x14ac:dyDescent="0.2">
      <c r="T127" s="48"/>
      <c r="U127" s="48"/>
    </row>
    <row r="128" spans="20:21" x14ac:dyDescent="0.2">
      <c r="T128" s="48"/>
      <c r="U128" s="48"/>
    </row>
    <row r="129" spans="20:21" x14ac:dyDescent="0.2">
      <c r="T129" s="48"/>
      <c r="U129" s="48"/>
    </row>
    <row r="130" spans="20:21" x14ac:dyDescent="0.2">
      <c r="T130" s="48"/>
      <c r="U130" s="48"/>
    </row>
    <row r="131" spans="20:21" x14ac:dyDescent="0.2">
      <c r="T131" s="48"/>
      <c r="U131" s="48"/>
    </row>
    <row r="132" spans="20:21" x14ac:dyDescent="0.2">
      <c r="T132" s="48"/>
      <c r="U132" s="48"/>
    </row>
    <row r="133" spans="20:21" x14ac:dyDescent="0.2">
      <c r="T133" s="48"/>
      <c r="U133" s="48"/>
    </row>
    <row r="134" spans="20:21" x14ac:dyDescent="0.2">
      <c r="T134" s="48"/>
      <c r="U134" s="48"/>
    </row>
    <row r="135" spans="20:21" x14ac:dyDescent="0.2">
      <c r="T135" s="48"/>
      <c r="U135" s="48"/>
    </row>
    <row r="136" spans="20:21" x14ac:dyDescent="0.2">
      <c r="T136" s="48"/>
      <c r="U136" s="48"/>
    </row>
    <row r="137" spans="20:21" x14ac:dyDescent="0.2">
      <c r="T137" s="48"/>
      <c r="U137" s="48"/>
    </row>
    <row r="138" spans="20:21" x14ac:dyDescent="0.2">
      <c r="T138" s="48"/>
      <c r="U138" s="48"/>
    </row>
    <row r="139" spans="20:21" x14ac:dyDescent="0.2">
      <c r="T139" s="48"/>
      <c r="U139" s="48"/>
    </row>
    <row r="140" spans="20:21" x14ac:dyDescent="0.2">
      <c r="T140" s="48"/>
      <c r="U140" s="48"/>
    </row>
    <row r="141" spans="20:21" x14ac:dyDescent="0.2">
      <c r="T141" s="48"/>
      <c r="U141" s="48"/>
    </row>
    <row r="142" spans="20:21" x14ac:dyDescent="0.2">
      <c r="T142" s="48"/>
      <c r="U142" s="48"/>
    </row>
    <row r="143" spans="20:21" x14ac:dyDescent="0.2">
      <c r="T143" s="48"/>
      <c r="U143" s="48"/>
    </row>
    <row r="144" spans="20:21" x14ac:dyDescent="0.2">
      <c r="T144" s="48"/>
      <c r="U144" s="48"/>
    </row>
    <row r="145" spans="20:21" x14ac:dyDescent="0.2">
      <c r="T145" s="48"/>
      <c r="U145" s="48"/>
    </row>
    <row r="146" spans="20:21" x14ac:dyDescent="0.2">
      <c r="T146" s="48"/>
      <c r="U146" s="48"/>
    </row>
    <row r="147" spans="20:21" x14ac:dyDescent="0.2">
      <c r="T147" s="48"/>
      <c r="U147" s="48"/>
    </row>
    <row r="148" spans="20:21" x14ac:dyDescent="0.2">
      <c r="T148" s="48"/>
      <c r="U148" s="48"/>
    </row>
    <row r="149" spans="20:21" x14ac:dyDescent="0.2">
      <c r="T149" s="48"/>
      <c r="U149" s="48"/>
    </row>
    <row r="150" spans="20:21" x14ac:dyDescent="0.2">
      <c r="T150" s="48"/>
      <c r="U150" s="48"/>
    </row>
    <row r="151" spans="20:21" x14ac:dyDescent="0.2">
      <c r="T151" s="48"/>
      <c r="U151" s="48"/>
    </row>
    <row r="152" spans="20:21" x14ac:dyDescent="0.2">
      <c r="T152" s="48"/>
      <c r="U152" s="48"/>
    </row>
    <row r="153" spans="20:21" x14ac:dyDescent="0.2">
      <c r="T153" s="48"/>
      <c r="U153" s="48"/>
    </row>
    <row r="154" spans="20:21" ht="14.25" customHeight="1" x14ac:dyDescent="0.2">
      <c r="T154" s="48"/>
      <c r="U154" s="48"/>
    </row>
    <row r="155" spans="20:21" x14ac:dyDescent="0.2">
      <c r="T155" s="48"/>
      <c r="U155" s="48"/>
    </row>
    <row r="156" spans="20:21" x14ac:dyDescent="0.2">
      <c r="T156" s="48"/>
      <c r="U156" s="48"/>
    </row>
    <row r="157" spans="20:21" x14ac:dyDescent="0.2">
      <c r="T157" s="48"/>
      <c r="U157" s="48"/>
    </row>
    <row r="158" spans="20:21" x14ac:dyDescent="0.2">
      <c r="T158" s="48"/>
      <c r="U158" s="48"/>
    </row>
    <row r="159" spans="20:21" x14ac:dyDescent="0.2">
      <c r="T159" s="48"/>
      <c r="U159" s="48"/>
    </row>
    <row r="160" spans="20:21" x14ac:dyDescent="0.2">
      <c r="T160" s="48"/>
      <c r="U160" s="48"/>
    </row>
    <row r="161" spans="20:21" x14ac:dyDescent="0.2">
      <c r="T161" s="48"/>
      <c r="U161" s="48"/>
    </row>
    <row r="162" spans="20:21" x14ac:dyDescent="0.2">
      <c r="T162" s="48"/>
      <c r="U162" s="48"/>
    </row>
    <row r="163" spans="20:21" x14ac:dyDescent="0.2">
      <c r="T163" s="48"/>
      <c r="U163" s="48"/>
    </row>
    <row r="164" spans="20:21" x14ac:dyDescent="0.2">
      <c r="T164" s="48"/>
      <c r="U164" s="48"/>
    </row>
    <row r="165" spans="20:21" x14ac:dyDescent="0.2">
      <c r="T165" s="48"/>
      <c r="U165" s="48"/>
    </row>
    <row r="166" spans="20:21" x14ac:dyDescent="0.2">
      <c r="T166" s="48"/>
      <c r="U166" s="48"/>
    </row>
    <row r="167" spans="20:21" x14ac:dyDescent="0.2">
      <c r="T167" s="48"/>
      <c r="U167" s="48"/>
    </row>
    <row r="168" spans="20:21" x14ac:dyDescent="0.2">
      <c r="T168" s="48"/>
      <c r="U168" s="48"/>
    </row>
    <row r="169" spans="20:21" x14ac:dyDescent="0.2">
      <c r="T169" s="48"/>
      <c r="U169" s="48"/>
    </row>
    <row r="170" spans="20:21" x14ac:dyDescent="0.2">
      <c r="T170" s="48"/>
      <c r="U170" s="48"/>
    </row>
    <row r="171" spans="20:21" x14ac:dyDescent="0.2">
      <c r="T171" s="48"/>
      <c r="U171" s="48"/>
    </row>
    <row r="172" spans="20:21" x14ac:dyDescent="0.2">
      <c r="T172" s="48"/>
      <c r="U172" s="48"/>
    </row>
    <row r="173" spans="20:21" x14ac:dyDescent="0.2">
      <c r="T173" s="48"/>
      <c r="U173" s="48"/>
    </row>
    <row r="174" spans="20:21" x14ac:dyDescent="0.2">
      <c r="T174" s="48"/>
      <c r="U174" s="48"/>
    </row>
    <row r="175" spans="20:21" x14ac:dyDescent="0.2">
      <c r="T175" s="48"/>
      <c r="U175" s="48"/>
    </row>
    <row r="176" spans="20:21" x14ac:dyDescent="0.2">
      <c r="T176" s="48"/>
      <c r="U176" s="48"/>
    </row>
    <row r="177" spans="20:21" x14ac:dyDescent="0.2">
      <c r="T177" s="48"/>
      <c r="U177" s="48"/>
    </row>
    <row r="178" spans="20:21" x14ac:dyDescent="0.2">
      <c r="T178" s="48"/>
      <c r="U178" s="48"/>
    </row>
    <row r="179" spans="20:21" x14ac:dyDescent="0.2">
      <c r="T179" s="48"/>
      <c r="U179" s="48"/>
    </row>
    <row r="180" spans="20:21" x14ac:dyDescent="0.2">
      <c r="T180" s="48"/>
      <c r="U180" s="48"/>
    </row>
    <row r="181" spans="20:21" x14ac:dyDescent="0.2">
      <c r="T181" s="48"/>
      <c r="U181" s="48"/>
    </row>
    <row r="182" spans="20:21" x14ac:dyDescent="0.2">
      <c r="T182" s="48"/>
      <c r="U182" s="48"/>
    </row>
    <row r="183" spans="20:21" x14ac:dyDescent="0.2">
      <c r="T183" s="48"/>
      <c r="U183" s="48"/>
    </row>
    <row r="184" spans="20:21" x14ac:dyDescent="0.2">
      <c r="T184" s="48"/>
      <c r="U184" s="48"/>
    </row>
    <row r="185" spans="20:21" x14ac:dyDescent="0.2">
      <c r="T185" s="48"/>
      <c r="U185" s="48"/>
    </row>
    <row r="186" spans="20:21" x14ac:dyDescent="0.2">
      <c r="T186" s="48"/>
      <c r="U186" s="48"/>
    </row>
    <row r="187" spans="20:21" x14ac:dyDescent="0.2">
      <c r="T187" s="48"/>
      <c r="U187" s="48"/>
    </row>
    <row r="188" spans="20:21" x14ac:dyDescent="0.2">
      <c r="T188" s="48"/>
      <c r="U188" s="48"/>
    </row>
    <row r="189" spans="20:21" x14ac:dyDescent="0.2">
      <c r="T189" s="48"/>
      <c r="U189" s="48"/>
    </row>
    <row r="190" spans="20:21" x14ac:dyDescent="0.2">
      <c r="T190" s="48"/>
      <c r="U190" s="48"/>
    </row>
    <row r="191" spans="20:21" x14ac:dyDescent="0.2">
      <c r="T191" s="48"/>
      <c r="U191" s="48"/>
    </row>
    <row r="192" spans="20:21" x14ac:dyDescent="0.2">
      <c r="T192" s="48"/>
      <c r="U192" s="48"/>
    </row>
    <row r="193" spans="20:21" x14ac:dyDescent="0.2">
      <c r="T193" s="48"/>
      <c r="U193" s="48"/>
    </row>
    <row r="194" spans="20:21" x14ac:dyDescent="0.2">
      <c r="T194" s="48"/>
      <c r="U194" s="48"/>
    </row>
    <row r="195" spans="20:21" x14ac:dyDescent="0.2">
      <c r="T195" s="48"/>
      <c r="U195" s="48"/>
    </row>
    <row r="196" spans="20:21" x14ac:dyDescent="0.2">
      <c r="T196" s="48"/>
      <c r="U196" s="48"/>
    </row>
    <row r="197" spans="20:21" x14ac:dyDescent="0.2">
      <c r="T197" s="48"/>
      <c r="U197" s="48"/>
    </row>
    <row r="198" spans="20:21" x14ac:dyDescent="0.2">
      <c r="T198" s="48"/>
      <c r="U198" s="48"/>
    </row>
    <row r="199" spans="20:21" x14ac:dyDescent="0.2">
      <c r="T199" s="48"/>
      <c r="U199" s="48"/>
    </row>
    <row r="200" spans="20:21" x14ac:dyDescent="0.2">
      <c r="T200" s="48"/>
      <c r="U200" s="48"/>
    </row>
    <row r="201" spans="20:21" x14ac:dyDescent="0.2">
      <c r="T201" s="48"/>
      <c r="U201" s="48"/>
    </row>
    <row r="202" spans="20:21" x14ac:dyDescent="0.2">
      <c r="T202" s="48"/>
      <c r="U202" s="48"/>
    </row>
    <row r="203" spans="20:21" x14ac:dyDescent="0.2">
      <c r="T203" s="48"/>
      <c r="U203" s="48"/>
    </row>
    <row r="204" spans="20:21" x14ac:dyDescent="0.2">
      <c r="T204" s="48"/>
      <c r="U204" s="48"/>
    </row>
    <row r="205" spans="20:21" x14ac:dyDescent="0.2">
      <c r="T205" s="48"/>
      <c r="U205" s="48"/>
    </row>
    <row r="206" spans="20:21" x14ac:dyDescent="0.2">
      <c r="T206" s="48"/>
      <c r="U206" s="48"/>
    </row>
    <row r="207" spans="20:21" x14ac:dyDescent="0.2">
      <c r="T207" s="48"/>
      <c r="U207" s="48"/>
    </row>
    <row r="208" spans="20:21" x14ac:dyDescent="0.2">
      <c r="T208" s="48"/>
      <c r="U208" s="48"/>
    </row>
    <row r="209" spans="20:21" x14ac:dyDescent="0.2">
      <c r="T209" s="48"/>
      <c r="U209" s="48"/>
    </row>
    <row r="210" spans="20:21" x14ac:dyDescent="0.2">
      <c r="T210" s="48"/>
      <c r="U210" s="48"/>
    </row>
    <row r="211" spans="20:21" x14ac:dyDescent="0.2">
      <c r="T211" s="48"/>
      <c r="U211" s="48"/>
    </row>
    <row r="212" spans="20:21" x14ac:dyDescent="0.2">
      <c r="T212" s="48"/>
      <c r="U212" s="48"/>
    </row>
    <row r="213" spans="20:21" x14ac:dyDescent="0.2">
      <c r="T213" s="48"/>
      <c r="U213" s="48"/>
    </row>
    <row r="214" spans="20:21" x14ac:dyDescent="0.2">
      <c r="T214" s="48"/>
      <c r="U214" s="48"/>
    </row>
    <row r="215" spans="20:21" x14ac:dyDescent="0.2">
      <c r="T215" s="48"/>
      <c r="U215" s="48"/>
    </row>
    <row r="216" spans="20:21" x14ac:dyDescent="0.2">
      <c r="T216" s="48"/>
      <c r="U216" s="48"/>
    </row>
    <row r="217" spans="20:21" x14ac:dyDescent="0.2">
      <c r="T217" s="48"/>
      <c r="U217" s="48"/>
    </row>
    <row r="218" spans="20:21" x14ac:dyDescent="0.2">
      <c r="T218" s="48"/>
      <c r="U218" s="48"/>
    </row>
    <row r="219" spans="20:21" x14ac:dyDescent="0.2">
      <c r="T219" s="48"/>
      <c r="U219" s="48"/>
    </row>
    <row r="220" spans="20:21" x14ac:dyDescent="0.2">
      <c r="T220" s="48"/>
      <c r="U220" s="48"/>
    </row>
    <row r="221" spans="20:21" x14ac:dyDescent="0.2">
      <c r="T221" s="48"/>
      <c r="U221" s="48"/>
    </row>
    <row r="222" spans="20:21" x14ac:dyDescent="0.2">
      <c r="T222" s="48"/>
      <c r="U222" s="48"/>
    </row>
    <row r="223" spans="20:21" x14ac:dyDescent="0.2">
      <c r="T223" s="48"/>
      <c r="U223" s="48"/>
    </row>
    <row r="224" spans="20:21" x14ac:dyDescent="0.2">
      <c r="T224" s="48"/>
      <c r="U224" s="48"/>
    </row>
    <row r="225" spans="20:21" x14ac:dyDescent="0.2">
      <c r="T225" s="48"/>
      <c r="U225" s="48"/>
    </row>
    <row r="226" spans="20:21" x14ac:dyDescent="0.2">
      <c r="T226" s="48"/>
      <c r="U226" s="48"/>
    </row>
    <row r="227" spans="20:21" x14ac:dyDescent="0.2">
      <c r="T227" s="48"/>
      <c r="U227" s="48"/>
    </row>
    <row r="228" spans="20:21" x14ac:dyDescent="0.2">
      <c r="T228" s="48"/>
      <c r="U228" s="48"/>
    </row>
    <row r="229" spans="20:21" x14ac:dyDescent="0.2">
      <c r="T229" s="48"/>
      <c r="U229" s="48"/>
    </row>
    <row r="230" spans="20:21" x14ac:dyDescent="0.2">
      <c r="T230" s="48"/>
      <c r="U230" s="48"/>
    </row>
    <row r="231" spans="20:21" x14ac:dyDescent="0.2">
      <c r="T231" s="48"/>
      <c r="U231" s="48"/>
    </row>
    <row r="232" spans="20:21" x14ac:dyDescent="0.2">
      <c r="T232" s="48"/>
      <c r="U232" s="48"/>
    </row>
    <row r="233" spans="20:21" x14ac:dyDescent="0.2">
      <c r="T233" s="48"/>
      <c r="U233" s="48"/>
    </row>
    <row r="234" spans="20:21" x14ac:dyDescent="0.2">
      <c r="T234" s="48"/>
      <c r="U234" s="48"/>
    </row>
    <row r="235" spans="20:21" x14ac:dyDescent="0.2">
      <c r="T235" s="48"/>
      <c r="U235" s="48"/>
    </row>
    <row r="236" spans="20:21" x14ac:dyDescent="0.2">
      <c r="T236" s="48"/>
      <c r="U236" s="48"/>
    </row>
    <row r="237" spans="20:21" x14ac:dyDescent="0.2">
      <c r="T237" s="48"/>
      <c r="U237" s="48"/>
    </row>
    <row r="238" spans="20:21" x14ac:dyDescent="0.2">
      <c r="T238" s="48"/>
      <c r="U238" s="48"/>
    </row>
    <row r="239" spans="20:21" x14ac:dyDescent="0.2">
      <c r="T239" s="48"/>
      <c r="U239" s="48"/>
    </row>
    <row r="240" spans="20:21" x14ac:dyDescent="0.2">
      <c r="T240" s="48"/>
      <c r="U240" s="48"/>
    </row>
    <row r="241" spans="20:21" x14ac:dyDescent="0.2">
      <c r="T241" s="48"/>
      <c r="U241" s="48"/>
    </row>
    <row r="242" spans="20:21" x14ac:dyDescent="0.2">
      <c r="T242" s="48"/>
      <c r="U242" s="48"/>
    </row>
    <row r="243" spans="20:21" x14ac:dyDescent="0.2">
      <c r="T243" s="48"/>
      <c r="U243" s="48"/>
    </row>
    <row r="244" spans="20:21" x14ac:dyDescent="0.2">
      <c r="T244" s="48"/>
      <c r="U244" s="48"/>
    </row>
    <row r="245" spans="20:21" x14ac:dyDescent="0.2">
      <c r="T245" s="48"/>
      <c r="U245" s="48"/>
    </row>
    <row r="246" spans="20:21" x14ac:dyDescent="0.2">
      <c r="T246" s="48"/>
      <c r="U246" s="48"/>
    </row>
    <row r="247" spans="20:21" x14ac:dyDescent="0.2">
      <c r="T247" s="48"/>
      <c r="U247" s="48"/>
    </row>
    <row r="248" spans="20:21" x14ac:dyDescent="0.2">
      <c r="T248" s="48"/>
      <c r="U248" s="48"/>
    </row>
    <row r="249" spans="20:21" x14ac:dyDescent="0.2">
      <c r="T249" s="48"/>
      <c r="U249" s="48"/>
    </row>
    <row r="250" spans="20:21" x14ac:dyDescent="0.2">
      <c r="T250" s="48"/>
      <c r="U250" s="48"/>
    </row>
    <row r="251" spans="20:21" x14ac:dyDescent="0.2">
      <c r="T251" s="48"/>
      <c r="U251" s="48"/>
    </row>
    <row r="252" spans="20:21" x14ac:dyDescent="0.2">
      <c r="T252" s="48"/>
      <c r="U252" s="48"/>
    </row>
    <row r="253" spans="20:21" x14ac:dyDescent="0.2">
      <c r="T253" s="48"/>
      <c r="U253" s="48"/>
    </row>
    <row r="254" spans="20:21" x14ac:dyDescent="0.2">
      <c r="T254" s="48"/>
      <c r="U254" s="48"/>
    </row>
    <row r="255" spans="20:21" x14ac:dyDescent="0.2">
      <c r="T255" s="48"/>
      <c r="U255" s="48"/>
    </row>
    <row r="256" spans="20:21" x14ac:dyDescent="0.2">
      <c r="T256" s="48"/>
      <c r="U256" s="48"/>
    </row>
    <row r="257" spans="20:21" x14ac:dyDescent="0.2">
      <c r="T257" s="48"/>
      <c r="U257" s="48"/>
    </row>
    <row r="258" spans="20:21" x14ac:dyDescent="0.2">
      <c r="T258" s="48"/>
      <c r="U258" s="48"/>
    </row>
    <row r="259" spans="20:21" x14ac:dyDescent="0.2">
      <c r="T259" s="48"/>
      <c r="U259" s="48"/>
    </row>
    <row r="260" spans="20:21" x14ac:dyDescent="0.2">
      <c r="T260" s="48"/>
      <c r="U260" s="48"/>
    </row>
    <row r="261" spans="20:21" x14ac:dyDescent="0.2">
      <c r="T261" s="48"/>
      <c r="U261" s="48"/>
    </row>
    <row r="262" spans="20:21" x14ac:dyDescent="0.2">
      <c r="T262" s="48"/>
      <c r="U262" s="48"/>
    </row>
    <row r="263" spans="20:21" x14ac:dyDescent="0.2">
      <c r="T263" s="48"/>
      <c r="U263" s="48"/>
    </row>
    <row r="264" spans="20:21" x14ac:dyDescent="0.2">
      <c r="T264" s="48"/>
      <c r="U264" s="48"/>
    </row>
    <row r="265" spans="20:21" x14ac:dyDescent="0.2">
      <c r="T265" s="48"/>
      <c r="U265" s="48"/>
    </row>
    <row r="266" spans="20:21" x14ac:dyDescent="0.2">
      <c r="T266" s="48"/>
      <c r="U266" s="48"/>
    </row>
    <row r="267" spans="20:21" x14ac:dyDescent="0.2">
      <c r="T267" s="48"/>
      <c r="U267" s="48"/>
    </row>
    <row r="268" spans="20:21" x14ac:dyDescent="0.2">
      <c r="T268" s="48"/>
      <c r="U268" s="48"/>
    </row>
    <row r="269" spans="20:21" x14ac:dyDescent="0.2">
      <c r="T269" s="48"/>
      <c r="U269" s="48"/>
    </row>
    <row r="270" spans="20:21" x14ac:dyDescent="0.2">
      <c r="T270" s="48"/>
      <c r="U270" s="48"/>
    </row>
    <row r="271" spans="20:21" x14ac:dyDescent="0.2">
      <c r="T271" s="48"/>
      <c r="U271" s="48"/>
    </row>
    <row r="272" spans="20:21" x14ac:dyDescent="0.2">
      <c r="T272" s="48"/>
      <c r="U272" s="48"/>
    </row>
    <row r="273" spans="20:21" x14ac:dyDescent="0.2">
      <c r="T273" s="48"/>
      <c r="U273" s="48"/>
    </row>
    <row r="274" spans="20:21" x14ac:dyDescent="0.2">
      <c r="T274" s="48"/>
      <c r="U274" s="48"/>
    </row>
    <row r="275" spans="20:21" x14ac:dyDescent="0.2">
      <c r="T275" s="48"/>
      <c r="U275" s="48"/>
    </row>
    <row r="276" spans="20:21" x14ac:dyDescent="0.2">
      <c r="T276" s="48"/>
      <c r="U276" s="48"/>
    </row>
    <row r="277" spans="20:21" x14ac:dyDescent="0.2">
      <c r="T277" s="48"/>
      <c r="U277" s="48"/>
    </row>
    <row r="278" spans="20:21" x14ac:dyDescent="0.2">
      <c r="T278" s="48"/>
      <c r="U278" s="48"/>
    </row>
    <row r="279" spans="20:21" x14ac:dyDescent="0.2">
      <c r="T279" s="48"/>
      <c r="U279" s="48"/>
    </row>
    <row r="280" spans="20:21" x14ac:dyDescent="0.2">
      <c r="T280" s="48"/>
      <c r="U280" s="48"/>
    </row>
    <row r="281" spans="20:21" x14ac:dyDescent="0.2">
      <c r="T281" s="48"/>
      <c r="U281" s="48"/>
    </row>
    <row r="282" spans="20:21" x14ac:dyDescent="0.2">
      <c r="T282" s="48"/>
      <c r="U282" s="48"/>
    </row>
    <row r="283" spans="20:21" x14ac:dyDescent="0.2">
      <c r="T283" s="48"/>
      <c r="U283" s="48"/>
    </row>
    <row r="284" spans="20:21" x14ac:dyDescent="0.2">
      <c r="T284" s="48"/>
      <c r="U284" s="48"/>
    </row>
    <row r="285" spans="20:21" x14ac:dyDescent="0.2">
      <c r="T285" s="48"/>
      <c r="U285" s="48"/>
    </row>
    <row r="286" spans="20:21" x14ac:dyDescent="0.2">
      <c r="T286" s="48"/>
      <c r="U286" s="48"/>
    </row>
    <row r="287" spans="20:21" x14ac:dyDescent="0.2">
      <c r="T287" s="48"/>
      <c r="U287" s="48"/>
    </row>
    <row r="288" spans="20:21" x14ac:dyDescent="0.2">
      <c r="T288" s="48"/>
      <c r="U288" s="48"/>
    </row>
    <row r="289" spans="20:21" x14ac:dyDescent="0.2">
      <c r="T289" s="48"/>
      <c r="U289" s="48"/>
    </row>
    <row r="290" spans="20:21" x14ac:dyDescent="0.2">
      <c r="T290" s="48"/>
      <c r="U290" s="48"/>
    </row>
    <row r="291" spans="20:21" x14ac:dyDescent="0.2">
      <c r="T291" s="48"/>
      <c r="U291" s="48"/>
    </row>
    <row r="292" spans="20:21" x14ac:dyDescent="0.2">
      <c r="T292" s="48"/>
      <c r="U292" s="48"/>
    </row>
    <row r="293" spans="20:21" x14ac:dyDescent="0.2">
      <c r="T293" s="48"/>
      <c r="U293" s="48"/>
    </row>
    <row r="294" spans="20:21" x14ac:dyDescent="0.2">
      <c r="T294" s="48"/>
      <c r="U294" s="48"/>
    </row>
    <row r="295" spans="20:21" x14ac:dyDescent="0.2">
      <c r="T295" s="48"/>
      <c r="U295" s="48"/>
    </row>
    <row r="296" spans="20:21" x14ac:dyDescent="0.2">
      <c r="T296" s="48"/>
      <c r="U296" s="48"/>
    </row>
    <row r="297" spans="20:21" x14ac:dyDescent="0.2">
      <c r="T297" s="48"/>
      <c r="U297" s="48"/>
    </row>
    <row r="298" spans="20:21" x14ac:dyDescent="0.2">
      <c r="T298" s="48"/>
      <c r="U298" s="48"/>
    </row>
    <row r="299" spans="20:21" x14ac:dyDescent="0.2">
      <c r="T299" s="48"/>
      <c r="U299" s="48"/>
    </row>
    <row r="300" spans="20:21" x14ac:dyDescent="0.2">
      <c r="T300" s="48"/>
      <c r="U300" s="48"/>
    </row>
    <row r="301" spans="20:21" x14ac:dyDescent="0.2">
      <c r="T301" s="48"/>
      <c r="U301" s="48"/>
    </row>
    <row r="302" spans="20:21" x14ac:dyDescent="0.2">
      <c r="T302" s="48"/>
      <c r="U302" s="48"/>
    </row>
    <row r="303" spans="20:21" x14ac:dyDescent="0.2">
      <c r="T303" s="48"/>
      <c r="U303" s="48"/>
    </row>
    <row r="304" spans="20:21" x14ac:dyDescent="0.2">
      <c r="T304" s="48"/>
      <c r="U304" s="48"/>
    </row>
    <row r="305" spans="20:21" x14ac:dyDescent="0.2">
      <c r="T305" s="48"/>
      <c r="U305" s="48"/>
    </row>
    <row r="306" spans="20:21" x14ac:dyDescent="0.2">
      <c r="T306" s="48"/>
      <c r="U306" s="48"/>
    </row>
    <row r="307" spans="20:21" x14ac:dyDescent="0.2">
      <c r="T307" s="48"/>
      <c r="U307" s="48"/>
    </row>
    <row r="308" spans="20:21" x14ac:dyDescent="0.2">
      <c r="T308" s="48"/>
      <c r="U308" s="48"/>
    </row>
    <row r="309" spans="20:21" x14ac:dyDescent="0.2">
      <c r="T309" s="48"/>
      <c r="U309" s="48"/>
    </row>
    <row r="310" spans="20:21" x14ac:dyDescent="0.2">
      <c r="T310" s="48"/>
      <c r="U310" s="48"/>
    </row>
    <row r="311" spans="20:21" x14ac:dyDescent="0.2">
      <c r="T311" s="48"/>
      <c r="U311" s="48"/>
    </row>
    <row r="312" spans="20:21" x14ac:dyDescent="0.2">
      <c r="T312" s="48"/>
      <c r="U312" s="48"/>
    </row>
    <row r="313" spans="20:21" x14ac:dyDescent="0.2">
      <c r="T313" s="48"/>
      <c r="U313" s="48"/>
    </row>
    <row r="314" spans="20:21" x14ac:dyDescent="0.2">
      <c r="T314" s="48"/>
      <c r="U314" s="48"/>
    </row>
    <row r="315" spans="20:21" x14ac:dyDescent="0.2">
      <c r="T315" s="48"/>
      <c r="U315" s="48"/>
    </row>
    <row r="316" spans="20:21" x14ac:dyDescent="0.2">
      <c r="T316" s="48"/>
      <c r="U316" s="48"/>
    </row>
    <row r="317" spans="20:21" x14ac:dyDescent="0.2">
      <c r="T317" s="48"/>
      <c r="U317" s="48"/>
    </row>
    <row r="318" spans="20:21" x14ac:dyDescent="0.2">
      <c r="T318" s="48"/>
      <c r="U318" s="48"/>
    </row>
    <row r="319" spans="20:21" x14ac:dyDescent="0.2">
      <c r="T319" s="48"/>
      <c r="U319" s="48"/>
    </row>
    <row r="320" spans="20:21" x14ac:dyDescent="0.2">
      <c r="T320" s="48"/>
      <c r="U320" s="48"/>
    </row>
    <row r="321" spans="20:21" x14ac:dyDescent="0.2">
      <c r="T321" s="48"/>
      <c r="U321" s="48"/>
    </row>
    <row r="322" spans="20:21" x14ac:dyDescent="0.2">
      <c r="T322" s="48"/>
      <c r="U322" s="48"/>
    </row>
    <row r="323" spans="20:21" x14ac:dyDescent="0.2">
      <c r="T323" s="48"/>
      <c r="U323" s="48"/>
    </row>
    <row r="324" spans="20:21" x14ac:dyDescent="0.2">
      <c r="T324" s="48"/>
      <c r="U324" s="48"/>
    </row>
    <row r="325" spans="20:21" x14ac:dyDescent="0.2">
      <c r="T325" s="48"/>
      <c r="U325" s="48"/>
    </row>
    <row r="326" spans="20:21" x14ac:dyDescent="0.2">
      <c r="T326" s="48"/>
      <c r="U326" s="48"/>
    </row>
    <row r="327" spans="20:21" x14ac:dyDescent="0.2">
      <c r="T327" s="48"/>
      <c r="U327" s="48"/>
    </row>
    <row r="328" spans="20:21" x14ac:dyDescent="0.2">
      <c r="T328" s="48"/>
      <c r="U328" s="48"/>
    </row>
    <row r="329" spans="20:21" x14ac:dyDescent="0.2">
      <c r="T329" s="48"/>
      <c r="U329" s="48"/>
    </row>
    <row r="330" spans="20:21" x14ac:dyDescent="0.2">
      <c r="T330" s="48"/>
      <c r="U330" s="48"/>
    </row>
    <row r="331" spans="20:21" x14ac:dyDescent="0.2">
      <c r="T331" s="48"/>
      <c r="U331" s="48"/>
    </row>
    <row r="332" spans="20:21" x14ac:dyDescent="0.2">
      <c r="T332" s="48"/>
      <c r="U332" s="48"/>
    </row>
    <row r="333" spans="20:21" x14ac:dyDescent="0.2">
      <c r="T333" s="48"/>
      <c r="U333" s="48"/>
    </row>
    <row r="334" spans="20:21" x14ac:dyDescent="0.2">
      <c r="T334" s="48"/>
      <c r="U334" s="48"/>
    </row>
    <row r="335" spans="20:21" x14ac:dyDescent="0.2">
      <c r="T335" s="48"/>
      <c r="U335" s="48"/>
    </row>
    <row r="336" spans="20:21" x14ac:dyDescent="0.2">
      <c r="T336" s="48"/>
      <c r="U336" s="48"/>
    </row>
    <row r="337" spans="20:21" x14ac:dyDescent="0.2">
      <c r="T337" s="48"/>
      <c r="U337" s="48"/>
    </row>
    <row r="338" spans="20:21" x14ac:dyDescent="0.2">
      <c r="T338" s="48"/>
      <c r="U338" s="48"/>
    </row>
    <row r="339" spans="20:21" x14ac:dyDescent="0.2">
      <c r="T339" s="48"/>
      <c r="U339" s="48"/>
    </row>
    <row r="340" spans="20:21" x14ac:dyDescent="0.2">
      <c r="T340" s="48"/>
      <c r="U340" s="48"/>
    </row>
    <row r="341" spans="20:21" x14ac:dyDescent="0.2">
      <c r="T341" s="48"/>
      <c r="U341" s="48"/>
    </row>
    <row r="342" spans="20:21" x14ac:dyDescent="0.2">
      <c r="T342" s="48"/>
      <c r="U342" s="48"/>
    </row>
    <row r="343" spans="20:21" x14ac:dyDescent="0.2">
      <c r="T343" s="48"/>
      <c r="U343" s="48"/>
    </row>
    <row r="344" spans="20:21" x14ac:dyDescent="0.2">
      <c r="T344" s="48"/>
      <c r="U344" s="48"/>
    </row>
    <row r="345" spans="20:21" x14ac:dyDescent="0.2">
      <c r="T345" s="48"/>
      <c r="U345" s="48"/>
    </row>
    <row r="346" spans="20:21" x14ac:dyDescent="0.2">
      <c r="T346" s="48"/>
      <c r="U346" s="48"/>
    </row>
    <row r="347" spans="20:21" x14ac:dyDescent="0.2">
      <c r="T347" s="48"/>
      <c r="U347" s="48"/>
    </row>
    <row r="348" spans="20:21" x14ac:dyDescent="0.2">
      <c r="T348" s="48"/>
      <c r="U348" s="48"/>
    </row>
    <row r="349" spans="20:21" x14ac:dyDescent="0.2">
      <c r="T349" s="48"/>
      <c r="U349" s="48"/>
    </row>
    <row r="350" spans="20:21" x14ac:dyDescent="0.2">
      <c r="T350" s="48"/>
      <c r="U350" s="48"/>
    </row>
    <row r="351" spans="20:21" x14ac:dyDescent="0.2">
      <c r="T351" s="48"/>
      <c r="U351" s="48"/>
    </row>
    <row r="352" spans="20:21" x14ac:dyDescent="0.2">
      <c r="T352" s="48"/>
      <c r="U352" s="48"/>
    </row>
    <row r="353" spans="20:21" x14ac:dyDescent="0.2">
      <c r="T353" s="48"/>
      <c r="U353" s="48"/>
    </row>
    <row r="354" spans="20:21" x14ac:dyDescent="0.2">
      <c r="T354" s="48"/>
      <c r="U354" s="48"/>
    </row>
    <row r="355" spans="20:21" x14ac:dyDescent="0.2">
      <c r="T355" s="48"/>
      <c r="U355" s="48"/>
    </row>
    <row r="356" spans="20:21" x14ac:dyDescent="0.2">
      <c r="T356" s="48"/>
      <c r="U356" s="48"/>
    </row>
    <row r="357" spans="20:21" x14ac:dyDescent="0.2">
      <c r="T357" s="48"/>
      <c r="U357" s="48"/>
    </row>
    <row r="358" spans="20:21" x14ac:dyDescent="0.2">
      <c r="T358" s="48"/>
      <c r="U358" s="48"/>
    </row>
    <row r="359" spans="20:21" x14ac:dyDescent="0.2">
      <c r="T359" s="48"/>
      <c r="U359" s="48"/>
    </row>
    <row r="360" spans="20:21" x14ac:dyDescent="0.2">
      <c r="T360" s="48"/>
      <c r="U360" s="48"/>
    </row>
    <row r="361" spans="20:21" x14ac:dyDescent="0.2">
      <c r="T361" s="48"/>
      <c r="U361" s="48"/>
    </row>
    <row r="362" spans="20:21" x14ac:dyDescent="0.2">
      <c r="T362" s="48"/>
      <c r="U362" s="48"/>
    </row>
    <row r="363" spans="20:21" x14ac:dyDescent="0.2">
      <c r="T363" s="48"/>
      <c r="U363" s="48"/>
    </row>
    <row r="364" spans="20:21" x14ac:dyDescent="0.2">
      <c r="T364" s="48"/>
      <c r="U364" s="48"/>
    </row>
    <row r="365" spans="20:21" x14ac:dyDescent="0.2">
      <c r="T365" s="48"/>
      <c r="U365" s="48"/>
    </row>
    <row r="366" spans="20:21" x14ac:dyDescent="0.2">
      <c r="T366" s="48"/>
      <c r="U366" s="48"/>
    </row>
    <row r="367" spans="20:21" x14ac:dyDescent="0.2">
      <c r="T367" s="48"/>
      <c r="U367" s="48"/>
    </row>
    <row r="368" spans="20:21" x14ac:dyDescent="0.2">
      <c r="T368" s="48"/>
      <c r="U368" s="48"/>
    </row>
    <row r="369" spans="20:21" x14ac:dyDescent="0.2">
      <c r="T369" s="48"/>
      <c r="U369" s="48"/>
    </row>
    <row r="370" spans="20:21" x14ac:dyDescent="0.2">
      <c r="T370" s="48"/>
      <c r="U370" s="48"/>
    </row>
    <row r="371" spans="20:21" x14ac:dyDescent="0.2">
      <c r="T371" s="48"/>
      <c r="U371" s="48"/>
    </row>
    <row r="372" spans="20:21" x14ac:dyDescent="0.2">
      <c r="T372" s="48"/>
      <c r="U372" s="48"/>
    </row>
    <row r="373" spans="20:21" x14ac:dyDescent="0.2">
      <c r="T373" s="48"/>
      <c r="U373" s="48"/>
    </row>
    <row r="374" spans="20:21" x14ac:dyDescent="0.2">
      <c r="T374" s="48"/>
      <c r="U374" s="48"/>
    </row>
    <row r="375" spans="20:21" x14ac:dyDescent="0.2">
      <c r="T375" s="48"/>
      <c r="U375" s="48"/>
    </row>
    <row r="376" spans="20:21" x14ac:dyDescent="0.2">
      <c r="T376" s="48"/>
      <c r="U376" s="48"/>
    </row>
    <row r="377" spans="20:21" x14ac:dyDescent="0.2">
      <c r="T377" s="48"/>
      <c r="U377" s="48"/>
    </row>
    <row r="378" spans="20:21" x14ac:dyDescent="0.2">
      <c r="T378" s="48"/>
      <c r="U378" s="48"/>
    </row>
    <row r="379" spans="20:21" x14ac:dyDescent="0.2">
      <c r="T379" s="48"/>
      <c r="U379" s="48"/>
    </row>
    <row r="380" spans="20:21" x14ac:dyDescent="0.2">
      <c r="T380" s="48"/>
      <c r="U380" s="48"/>
    </row>
    <row r="381" spans="20:21" x14ac:dyDescent="0.2">
      <c r="T381" s="48"/>
      <c r="U381" s="48"/>
    </row>
    <row r="382" spans="20:21" x14ac:dyDescent="0.2">
      <c r="T382" s="48"/>
      <c r="U382" s="48"/>
    </row>
    <row r="383" spans="20:21" x14ac:dyDescent="0.2">
      <c r="T383" s="48"/>
      <c r="U383" s="48"/>
    </row>
    <row r="384" spans="20:21" x14ac:dyDescent="0.2">
      <c r="T384" s="48"/>
      <c r="U384" s="48"/>
    </row>
    <row r="385" spans="20:21" x14ac:dyDescent="0.2">
      <c r="T385" s="48"/>
      <c r="U385" s="48"/>
    </row>
    <row r="386" spans="20:21" x14ac:dyDescent="0.2">
      <c r="T386" s="48"/>
      <c r="U386" s="48"/>
    </row>
    <row r="387" spans="20:21" x14ac:dyDescent="0.2">
      <c r="T387" s="48"/>
      <c r="U387" s="48"/>
    </row>
    <row r="388" spans="20:21" x14ac:dyDescent="0.2">
      <c r="T388" s="48"/>
      <c r="U388" s="48"/>
    </row>
    <row r="389" spans="20:21" x14ac:dyDescent="0.2">
      <c r="T389" s="48"/>
      <c r="U389" s="48"/>
    </row>
    <row r="390" spans="20:21" x14ac:dyDescent="0.2">
      <c r="T390" s="48"/>
      <c r="U390" s="48"/>
    </row>
    <row r="391" spans="20:21" x14ac:dyDescent="0.2">
      <c r="T391" s="48"/>
      <c r="U391" s="48"/>
    </row>
    <row r="392" spans="20:21" x14ac:dyDescent="0.2">
      <c r="T392" s="48"/>
      <c r="U392" s="48"/>
    </row>
    <row r="393" spans="20:21" x14ac:dyDescent="0.2">
      <c r="T393" s="48"/>
      <c r="U393" s="48"/>
    </row>
    <row r="394" spans="20:21" x14ac:dyDescent="0.2">
      <c r="T394" s="48"/>
      <c r="U394" s="48"/>
    </row>
    <row r="395" spans="20:21" x14ac:dyDescent="0.2">
      <c r="T395" s="48"/>
      <c r="U395" s="48"/>
    </row>
    <row r="396" spans="20:21" x14ac:dyDescent="0.2">
      <c r="T396" s="48"/>
      <c r="U396" s="48"/>
    </row>
    <row r="397" spans="20:21" x14ac:dyDescent="0.2">
      <c r="T397" s="48"/>
      <c r="U397" s="48"/>
    </row>
    <row r="398" spans="20:21" x14ac:dyDescent="0.2">
      <c r="T398" s="48"/>
      <c r="U398" s="48"/>
    </row>
    <row r="399" spans="20:21" x14ac:dyDescent="0.2">
      <c r="T399" s="48"/>
      <c r="U399" s="48"/>
    </row>
    <row r="400" spans="20:21" x14ac:dyDescent="0.2">
      <c r="T400" s="48"/>
      <c r="U400" s="48"/>
    </row>
    <row r="401" spans="20:21" x14ac:dyDescent="0.2">
      <c r="T401" s="48"/>
      <c r="U401" s="48"/>
    </row>
    <row r="402" spans="20:21" x14ac:dyDescent="0.2">
      <c r="T402" s="48"/>
      <c r="U402" s="48"/>
    </row>
    <row r="403" spans="20:21" x14ac:dyDescent="0.2">
      <c r="T403" s="48"/>
      <c r="U403" s="48"/>
    </row>
    <row r="404" spans="20:21" x14ac:dyDescent="0.2">
      <c r="T404" s="48"/>
      <c r="U404" s="48"/>
    </row>
    <row r="405" spans="20:21" x14ac:dyDescent="0.2">
      <c r="T405" s="48"/>
      <c r="U405" s="48"/>
    </row>
    <row r="406" spans="20:21" x14ac:dyDescent="0.2">
      <c r="T406" s="48"/>
      <c r="U406" s="48"/>
    </row>
    <row r="407" spans="20:21" x14ac:dyDescent="0.2">
      <c r="T407" s="48"/>
      <c r="U407" s="48"/>
    </row>
    <row r="408" spans="20:21" x14ac:dyDescent="0.2">
      <c r="T408" s="48"/>
      <c r="U408" s="48"/>
    </row>
    <row r="409" spans="20:21" x14ac:dyDescent="0.2">
      <c r="T409" s="48"/>
      <c r="U409" s="48"/>
    </row>
    <row r="410" spans="20:21" x14ac:dyDescent="0.2">
      <c r="T410" s="48"/>
      <c r="U410" s="48"/>
    </row>
    <row r="411" spans="20:21" x14ac:dyDescent="0.2">
      <c r="T411" s="48"/>
      <c r="U411" s="48"/>
    </row>
    <row r="412" spans="20:21" x14ac:dyDescent="0.2">
      <c r="T412" s="48"/>
      <c r="U412" s="48"/>
    </row>
    <row r="413" spans="20:21" x14ac:dyDescent="0.2">
      <c r="T413" s="48"/>
      <c r="U413" s="48"/>
    </row>
    <row r="414" spans="20:21" x14ac:dyDescent="0.2">
      <c r="T414" s="48"/>
      <c r="U414" s="48"/>
    </row>
    <row r="415" spans="20:21" x14ac:dyDescent="0.2">
      <c r="T415" s="48"/>
      <c r="U415" s="48"/>
    </row>
    <row r="416" spans="20:21" x14ac:dyDescent="0.2">
      <c r="T416" s="48"/>
      <c r="U416" s="48"/>
    </row>
    <row r="417" spans="20:21" x14ac:dyDescent="0.2">
      <c r="T417" s="48"/>
      <c r="U417" s="48"/>
    </row>
    <row r="418" spans="20:21" x14ac:dyDescent="0.2">
      <c r="T418" s="48"/>
      <c r="U418" s="48"/>
    </row>
    <row r="419" spans="20:21" x14ac:dyDescent="0.2">
      <c r="T419" s="48"/>
      <c r="U419" s="48"/>
    </row>
    <row r="420" spans="20:21" x14ac:dyDescent="0.2">
      <c r="T420" s="48"/>
      <c r="U420" s="48"/>
    </row>
    <row r="421" spans="20:21" x14ac:dyDescent="0.2">
      <c r="T421" s="48"/>
      <c r="U421" s="48"/>
    </row>
    <row r="422" spans="20:21" x14ac:dyDescent="0.2">
      <c r="T422" s="48"/>
      <c r="U422" s="48"/>
    </row>
    <row r="423" spans="20:21" x14ac:dyDescent="0.2">
      <c r="T423" s="48"/>
      <c r="U423" s="48"/>
    </row>
    <row r="424" spans="20:21" x14ac:dyDescent="0.2">
      <c r="T424" s="48"/>
      <c r="U424" s="48"/>
    </row>
    <row r="425" spans="20:21" x14ac:dyDescent="0.2">
      <c r="T425" s="48"/>
      <c r="U425" s="48"/>
    </row>
    <row r="426" spans="20:21" x14ac:dyDescent="0.2">
      <c r="T426" s="48"/>
      <c r="U426" s="48"/>
    </row>
    <row r="427" spans="20:21" x14ac:dyDescent="0.2">
      <c r="T427" s="48"/>
      <c r="U427" s="48"/>
    </row>
    <row r="428" spans="20:21" x14ac:dyDescent="0.2">
      <c r="T428" s="48"/>
      <c r="U428" s="48"/>
    </row>
    <row r="429" spans="20:21" x14ac:dyDescent="0.2">
      <c r="T429" s="48"/>
      <c r="U429" s="48"/>
    </row>
    <row r="430" spans="20:21" x14ac:dyDescent="0.2">
      <c r="T430" s="48"/>
      <c r="U430" s="48"/>
    </row>
    <row r="431" spans="20:21" x14ac:dyDescent="0.2">
      <c r="T431" s="48"/>
      <c r="U431" s="48"/>
    </row>
    <row r="432" spans="20:21" x14ac:dyDescent="0.2">
      <c r="T432" s="48"/>
      <c r="U432" s="48"/>
    </row>
    <row r="433" spans="20:21" x14ac:dyDescent="0.2">
      <c r="T433" s="48"/>
      <c r="U433" s="48"/>
    </row>
    <row r="434" spans="20:21" x14ac:dyDescent="0.2">
      <c r="T434" s="48"/>
      <c r="U434" s="48"/>
    </row>
    <row r="435" spans="20:21" x14ac:dyDescent="0.2">
      <c r="T435" s="48"/>
      <c r="U435" s="48"/>
    </row>
    <row r="436" spans="20:21" x14ac:dyDescent="0.2">
      <c r="T436" s="48"/>
      <c r="U436" s="48"/>
    </row>
    <row r="437" spans="20:21" x14ac:dyDescent="0.2">
      <c r="T437" s="48"/>
      <c r="U437" s="48"/>
    </row>
    <row r="438" spans="20:21" x14ac:dyDescent="0.2">
      <c r="T438" s="48"/>
      <c r="U438" s="48"/>
    </row>
    <row r="439" spans="20:21" x14ac:dyDescent="0.2">
      <c r="T439" s="48"/>
      <c r="U439" s="48"/>
    </row>
    <row r="440" spans="20:21" x14ac:dyDescent="0.2">
      <c r="T440" s="48"/>
      <c r="U440" s="48"/>
    </row>
    <row r="441" spans="20:21" x14ac:dyDescent="0.2">
      <c r="T441" s="48"/>
      <c r="U441" s="48"/>
    </row>
    <row r="442" spans="20:21" x14ac:dyDescent="0.2">
      <c r="T442" s="48"/>
      <c r="U442" s="48"/>
    </row>
    <row r="443" spans="20:21" x14ac:dyDescent="0.2">
      <c r="T443" s="48"/>
      <c r="U443" s="48"/>
    </row>
    <row r="444" spans="20:21" x14ac:dyDescent="0.2">
      <c r="T444" s="48"/>
      <c r="U444" s="48"/>
    </row>
    <row r="445" spans="20:21" x14ac:dyDescent="0.2">
      <c r="T445" s="48"/>
      <c r="U445" s="48"/>
    </row>
    <row r="446" spans="20:21" x14ac:dyDescent="0.2">
      <c r="T446" s="48"/>
      <c r="U446" s="48"/>
    </row>
    <row r="447" spans="20:21" x14ac:dyDescent="0.2">
      <c r="T447" s="48"/>
      <c r="U447" s="48"/>
    </row>
    <row r="448" spans="20:21" x14ac:dyDescent="0.2">
      <c r="T448" s="48"/>
      <c r="U448" s="48"/>
    </row>
    <row r="449" spans="20:21" x14ac:dyDescent="0.2">
      <c r="T449" s="48"/>
      <c r="U449" s="48"/>
    </row>
    <row r="450" spans="20:21" x14ac:dyDescent="0.2">
      <c r="T450" s="48"/>
      <c r="U450" s="48"/>
    </row>
    <row r="451" spans="20:21" x14ac:dyDescent="0.2">
      <c r="T451" s="48"/>
      <c r="U451" s="48"/>
    </row>
    <row r="452" spans="20:21" x14ac:dyDescent="0.2">
      <c r="T452" s="48"/>
      <c r="U452" s="48"/>
    </row>
    <row r="453" spans="20:21" x14ac:dyDescent="0.2">
      <c r="T453" s="48"/>
      <c r="U453" s="48"/>
    </row>
    <row r="454" spans="20:21" x14ac:dyDescent="0.2">
      <c r="T454" s="48"/>
      <c r="U454" s="48"/>
    </row>
    <row r="455" spans="20:21" x14ac:dyDescent="0.2">
      <c r="T455" s="48"/>
      <c r="U455" s="48"/>
    </row>
    <row r="456" spans="20:21" x14ac:dyDescent="0.2">
      <c r="T456" s="48"/>
      <c r="U456" s="48"/>
    </row>
    <row r="457" spans="20:21" x14ac:dyDescent="0.2">
      <c r="T457" s="48"/>
      <c r="U457" s="48"/>
    </row>
    <row r="458" spans="20:21" x14ac:dyDescent="0.2">
      <c r="T458" s="48"/>
      <c r="U458" s="48"/>
    </row>
    <row r="459" spans="20:21" x14ac:dyDescent="0.2">
      <c r="T459" s="48"/>
      <c r="U459" s="48"/>
    </row>
    <row r="460" spans="20:21" x14ac:dyDescent="0.2">
      <c r="T460" s="48"/>
      <c r="U460" s="48"/>
    </row>
    <row r="461" spans="20:21" x14ac:dyDescent="0.2">
      <c r="T461" s="48"/>
      <c r="U461" s="48"/>
    </row>
    <row r="462" spans="20:21" x14ac:dyDescent="0.2">
      <c r="T462" s="48"/>
      <c r="U462" s="48"/>
    </row>
    <row r="463" spans="20:21" x14ac:dyDescent="0.2">
      <c r="T463" s="48"/>
      <c r="U463" s="48"/>
    </row>
    <row r="464" spans="20:21" x14ac:dyDescent="0.2">
      <c r="T464" s="48"/>
      <c r="U464" s="48"/>
    </row>
    <row r="465" spans="20:21" x14ac:dyDescent="0.2">
      <c r="T465" s="48"/>
      <c r="U465" s="48"/>
    </row>
    <row r="466" spans="20:21" x14ac:dyDescent="0.2">
      <c r="T466" s="48"/>
      <c r="U466" s="48"/>
    </row>
    <row r="467" spans="20:21" x14ac:dyDescent="0.2">
      <c r="T467" s="48"/>
      <c r="U467" s="48"/>
    </row>
    <row r="468" spans="20:21" x14ac:dyDescent="0.2">
      <c r="T468" s="48"/>
      <c r="U468" s="48"/>
    </row>
    <row r="469" spans="20:21" x14ac:dyDescent="0.2">
      <c r="T469" s="48"/>
      <c r="U469" s="48"/>
    </row>
    <row r="470" spans="20:21" x14ac:dyDescent="0.2">
      <c r="T470" s="48"/>
      <c r="U470" s="48"/>
    </row>
    <row r="471" spans="20:21" x14ac:dyDescent="0.2">
      <c r="T471" s="48"/>
      <c r="U471" s="48"/>
    </row>
    <row r="472" spans="20:21" x14ac:dyDescent="0.2">
      <c r="T472" s="48"/>
      <c r="U472" s="48"/>
    </row>
    <row r="473" spans="20:21" x14ac:dyDescent="0.2">
      <c r="T473" s="48"/>
      <c r="U473" s="48"/>
    </row>
    <row r="474" spans="20:21" x14ac:dyDescent="0.2">
      <c r="T474" s="48"/>
      <c r="U474" s="48"/>
    </row>
    <row r="475" spans="20:21" x14ac:dyDescent="0.2">
      <c r="T475" s="48"/>
      <c r="U475" s="48"/>
    </row>
    <row r="476" spans="20:21" x14ac:dyDescent="0.2">
      <c r="T476" s="48"/>
      <c r="U476" s="48"/>
    </row>
    <row r="477" spans="20:21" x14ac:dyDescent="0.2">
      <c r="T477" s="48"/>
      <c r="U477" s="48"/>
    </row>
    <row r="478" spans="20:21" x14ac:dyDescent="0.2">
      <c r="T478" s="48"/>
      <c r="U478" s="48"/>
    </row>
    <row r="479" spans="20:21" x14ac:dyDescent="0.2">
      <c r="T479" s="48"/>
      <c r="U479" s="48"/>
    </row>
    <row r="480" spans="20:21" x14ac:dyDescent="0.2">
      <c r="T480" s="48"/>
      <c r="U480" s="48"/>
    </row>
    <row r="481" spans="20:21" x14ac:dyDescent="0.2">
      <c r="T481" s="48"/>
      <c r="U481" s="48"/>
    </row>
    <row r="482" spans="20:21" x14ac:dyDescent="0.2">
      <c r="T482" s="48"/>
      <c r="U482" s="48"/>
    </row>
    <row r="483" spans="20:21" x14ac:dyDescent="0.2">
      <c r="T483" s="48"/>
      <c r="U483" s="48"/>
    </row>
    <row r="484" spans="20:21" x14ac:dyDescent="0.2">
      <c r="T484" s="48"/>
      <c r="U484" s="48"/>
    </row>
    <row r="485" spans="20:21" x14ac:dyDescent="0.2">
      <c r="T485" s="48"/>
      <c r="U485" s="48"/>
    </row>
    <row r="486" spans="20:21" x14ac:dyDescent="0.2">
      <c r="T486" s="48"/>
      <c r="U486" s="48"/>
    </row>
    <row r="487" spans="20:21" x14ac:dyDescent="0.2">
      <c r="T487" s="48"/>
      <c r="U487" s="48"/>
    </row>
    <row r="488" spans="20:21" x14ac:dyDescent="0.2">
      <c r="T488" s="48"/>
      <c r="U488" s="48"/>
    </row>
    <row r="489" spans="20:21" x14ac:dyDescent="0.2">
      <c r="T489" s="48"/>
      <c r="U489" s="48"/>
    </row>
    <row r="490" spans="20:21" x14ac:dyDescent="0.2">
      <c r="T490" s="48"/>
      <c r="U490" s="48"/>
    </row>
    <row r="491" spans="20:21" x14ac:dyDescent="0.2">
      <c r="T491" s="48"/>
      <c r="U491" s="48"/>
    </row>
    <row r="492" spans="20:21" x14ac:dyDescent="0.2">
      <c r="T492" s="48"/>
      <c r="U492" s="48"/>
    </row>
    <row r="493" spans="20:21" x14ac:dyDescent="0.2">
      <c r="T493" s="48"/>
      <c r="U493" s="48"/>
    </row>
    <row r="494" spans="20:21" x14ac:dyDescent="0.2">
      <c r="T494" s="48"/>
      <c r="U494" s="48"/>
    </row>
    <row r="495" spans="20:21" x14ac:dyDescent="0.2">
      <c r="T495" s="48"/>
      <c r="U495" s="48"/>
    </row>
    <row r="496" spans="20:21" x14ac:dyDescent="0.2">
      <c r="T496" s="48"/>
      <c r="U496" s="48"/>
    </row>
    <row r="497" spans="20:21" x14ac:dyDescent="0.2">
      <c r="T497" s="48"/>
      <c r="U497" s="48"/>
    </row>
    <row r="498" spans="20:21" x14ac:dyDescent="0.2">
      <c r="T498" s="48"/>
      <c r="U498" s="48"/>
    </row>
    <row r="499" spans="20:21" x14ac:dyDescent="0.2">
      <c r="T499" s="48"/>
      <c r="U499" s="48"/>
    </row>
    <row r="500" spans="20:21" x14ac:dyDescent="0.2">
      <c r="T500" s="48"/>
      <c r="U500" s="48"/>
    </row>
    <row r="501" spans="20:21" x14ac:dyDescent="0.2">
      <c r="T501" s="48"/>
      <c r="U501" s="48"/>
    </row>
    <row r="502" spans="20:21" x14ac:dyDescent="0.2">
      <c r="T502" s="48"/>
      <c r="U502" s="48"/>
    </row>
    <row r="503" spans="20:21" x14ac:dyDescent="0.2">
      <c r="T503" s="48"/>
      <c r="U503" s="48"/>
    </row>
    <row r="504" spans="20:21" x14ac:dyDescent="0.2">
      <c r="T504" s="48"/>
      <c r="U504" s="48"/>
    </row>
    <row r="505" spans="20:21" x14ac:dyDescent="0.2">
      <c r="T505" s="48"/>
      <c r="U505" s="48"/>
    </row>
    <row r="506" spans="20:21" x14ac:dyDescent="0.2">
      <c r="T506" s="48"/>
      <c r="U506" s="48"/>
    </row>
    <row r="507" spans="20:21" x14ac:dyDescent="0.2">
      <c r="T507" s="48"/>
      <c r="U507" s="48"/>
    </row>
    <row r="508" spans="20:21" x14ac:dyDescent="0.2">
      <c r="T508" s="48"/>
      <c r="U508" s="48"/>
    </row>
    <row r="509" spans="20:21" x14ac:dyDescent="0.2">
      <c r="T509" s="48"/>
      <c r="U509" s="48"/>
    </row>
    <row r="510" spans="20:21" x14ac:dyDescent="0.2">
      <c r="T510" s="48"/>
      <c r="U510" s="48"/>
    </row>
    <row r="511" spans="20:21" x14ac:dyDescent="0.2">
      <c r="T511" s="48"/>
      <c r="U511" s="48"/>
    </row>
    <row r="512" spans="20:21" x14ac:dyDescent="0.2">
      <c r="T512" s="48"/>
      <c r="U512" s="48"/>
    </row>
    <row r="513" spans="20:21" x14ac:dyDescent="0.2">
      <c r="T513" s="48"/>
      <c r="U513" s="48"/>
    </row>
    <row r="514" spans="20:21" x14ac:dyDescent="0.2">
      <c r="T514" s="48"/>
      <c r="U514" s="48"/>
    </row>
    <row r="515" spans="20:21" x14ac:dyDescent="0.2">
      <c r="T515" s="48"/>
      <c r="U515" s="48"/>
    </row>
    <row r="516" spans="20:21" x14ac:dyDescent="0.2">
      <c r="T516" s="48"/>
      <c r="U516" s="48"/>
    </row>
    <row r="517" spans="20:21" x14ac:dyDescent="0.2">
      <c r="T517" s="48"/>
      <c r="U517" s="48"/>
    </row>
    <row r="518" spans="20:21" x14ac:dyDescent="0.2">
      <c r="T518" s="48"/>
      <c r="U518" s="48"/>
    </row>
    <row r="519" spans="20:21" x14ac:dyDescent="0.2">
      <c r="T519" s="48"/>
      <c r="U519" s="48"/>
    </row>
    <row r="520" spans="20:21" x14ac:dyDescent="0.2">
      <c r="T520" s="48"/>
      <c r="U520" s="48"/>
    </row>
    <row r="521" spans="20:21" x14ac:dyDescent="0.2">
      <c r="T521" s="48"/>
      <c r="U521" s="48"/>
    </row>
    <row r="522" spans="20:21" x14ac:dyDescent="0.2">
      <c r="T522" s="48"/>
      <c r="U522" s="48"/>
    </row>
    <row r="523" spans="20:21" x14ac:dyDescent="0.2">
      <c r="T523" s="48"/>
      <c r="U523" s="48"/>
    </row>
    <row r="524" spans="20:21" x14ac:dyDescent="0.2">
      <c r="T524" s="48"/>
      <c r="U524" s="48"/>
    </row>
    <row r="525" spans="20:21" x14ac:dyDescent="0.2">
      <c r="T525" s="48"/>
      <c r="U525" s="48"/>
    </row>
    <row r="526" spans="20:21" x14ac:dyDescent="0.2">
      <c r="T526" s="48"/>
      <c r="U526" s="48"/>
    </row>
    <row r="527" spans="20:21" x14ac:dyDescent="0.2">
      <c r="T527" s="48"/>
      <c r="U527" s="48"/>
    </row>
    <row r="528" spans="20:21" x14ac:dyDescent="0.2">
      <c r="T528" s="48"/>
      <c r="U528" s="48"/>
    </row>
    <row r="529" spans="20:21" x14ac:dyDescent="0.2">
      <c r="T529" s="48"/>
      <c r="U529" s="48"/>
    </row>
    <row r="530" spans="20:21" x14ac:dyDescent="0.2">
      <c r="T530" s="48"/>
      <c r="U530" s="48"/>
    </row>
    <row r="531" spans="20:21" x14ac:dyDescent="0.2">
      <c r="T531" s="48"/>
      <c r="U531" s="48"/>
    </row>
    <row r="532" spans="20:21" x14ac:dyDescent="0.2">
      <c r="T532" s="48"/>
      <c r="U532" s="48"/>
    </row>
    <row r="533" spans="20:21" x14ac:dyDescent="0.2">
      <c r="T533" s="48"/>
      <c r="U533" s="48"/>
    </row>
    <row r="534" spans="20:21" x14ac:dyDescent="0.2">
      <c r="T534" s="48"/>
      <c r="U534" s="48"/>
    </row>
    <row r="535" spans="20:21" x14ac:dyDescent="0.2">
      <c r="T535" s="48"/>
      <c r="U535" s="48"/>
    </row>
    <row r="536" spans="20:21" x14ac:dyDescent="0.2">
      <c r="T536" s="48"/>
      <c r="U536" s="48"/>
    </row>
    <row r="537" spans="20:21" x14ac:dyDescent="0.2">
      <c r="T537" s="48"/>
      <c r="U537" s="48"/>
    </row>
    <row r="538" spans="20:21" x14ac:dyDescent="0.2">
      <c r="T538" s="48"/>
      <c r="U538" s="48"/>
    </row>
    <row r="539" spans="20:21" x14ac:dyDescent="0.2">
      <c r="T539" s="48"/>
      <c r="U539" s="48"/>
    </row>
    <row r="540" spans="20:21" x14ac:dyDescent="0.2">
      <c r="T540" s="48"/>
      <c r="U540" s="48"/>
    </row>
    <row r="541" spans="20:21" x14ac:dyDescent="0.2">
      <c r="T541" s="48"/>
      <c r="U541" s="48"/>
    </row>
    <row r="542" spans="20:21" x14ac:dyDescent="0.2">
      <c r="T542" s="48"/>
      <c r="U542" s="48"/>
    </row>
    <row r="543" spans="20:21" x14ac:dyDescent="0.2">
      <c r="T543" s="48"/>
      <c r="U543" s="48"/>
    </row>
    <row r="544" spans="20:21" x14ac:dyDescent="0.2">
      <c r="T544" s="48"/>
      <c r="U544" s="48"/>
    </row>
    <row r="545" spans="20:21" x14ac:dyDescent="0.2">
      <c r="T545" s="48"/>
      <c r="U545" s="48"/>
    </row>
    <row r="546" spans="20:21" x14ac:dyDescent="0.2">
      <c r="T546" s="48"/>
      <c r="U546" s="48"/>
    </row>
    <row r="547" spans="20:21" x14ac:dyDescent="0.2">
      <c r="T547" s="48"/>
      <c r="U547" s="48"/>
    </row>
    <row r="548" spans="20:21" x14ac:dyDescent="0.2">
      <c r="T548" s="48"/>
      <c r="U548" s="48"/>
    </row>
    <row r="549" spans="20:21" x14ac:dyDescent="0.2">
      <c r="T549" s="48"/>
      <c r="U549" s="48"/>
    </row>
    <row r="550" spans="20:21" x14ac:dyDescent="0.2">
      <c r="T550" s="48"/>
      <c r="U550" s="48"/>
    </row>
    <row r="551" spans="20:21" x14ac:dyDescent="0.2">
      <c r="T551" s="48"/>
      <c r="U551" s="48"/>
    </row>
    <row r="552" spans="20:21" x14ac:dyDescent="0.2">
      <c r="T552" s="48"/>
      <c r="U552" s="48"/>
    </row>
    <row r="553" spans="20:21" x14ac:dyDescent="0.2">
      <c r="T553" s="48"/>
      <c r="U553" s="48"/>
    </row>
    <row r="554" spans="20:21" x14ac:dyDescent="0.2">
      <c r="T554" s="48"/>
      <c r="U554" s="48"/>
    </row>
    <row r="555" spans="20:21" x14ac:dyDescent="0.2">
      <c r="T555" s="48"/>
      <c r="U555" s="48"/>
    </row>
    <row r="556" spans="20:21" x14ac:dyDescent="0.2">
      <c r="T556" s="48"/>
      <c r="U556" s="48"/>
    </row>
    <row r="557" spans="20:21" x14ac:dyDescent="0.2">
      <c r="T557" s="48"/>
      <c r="U557" s="48"/>
    </row>
    <row r="558" spans="20:21" x14ac:dyDescent="0.2">
      <c r="T558" s="48"/>
      <c r="U558" s="48"/>
    </row>
    <row r="559" spans="20:21" x14ac:dyDescent="0.2">
      <c r="T559" s="48"/>
      <c r="U559" s="48"/>
    </row>
    <row r="560" spans="20:21" x14ac:dyDescent="0.2">
      <c r="T560" s="48"/>
      <c r="U560" s="48"/>
    </row>
    <row r="561" spans="20:21" x14ac:dyDescent="0.2">
      <c r="T561" s="48"/>
      <c r="U561" s="48"/>
    </row>
    <row r="562" spans="20:21" x14ac:dyDescent="0.2">
      <c r="T562" s="48"/>
      <c r="U562" s="48"/>
    </row>
    <row r="563" spans="20:21" x14ac:dyDescent="0.2">
      <c r="T563" s="48"/>
      <c r="U563" s="48"/>
    </row>
    <row r="564" spans="20:21" x14ac:dyDescent="0.2">
      <c r="T564" s="48"/>
      <c r="U564" s="48"/>
    </row>
    <row r="565" spans="20:21" x14ac:dyDescent="0.2">
      <c r="T565" s="48"/>
      <c r="U565" s="48"/>
    </row>
    <row r="566" spans="20:21" x14ac:dyDescent="0.2">
      <c r="T566" s="48"/>
      <c r="U566" s="48"/>
    </row>
    <row r="567" spans="20:21" x14ac:dyDescent="0.2">
      <c r="T567" s="48"/>
      <c r="U567" s="48"/>
    </row>
    <row r="568" spans="20:21" x14ac:dyDescent="0.2">
      <c r="T568" s="48"/>
      <c r="U568" s="48"/>
    </row>
    <row r="569" spans="20:21" x14ac:dyDescent="0.2">
      <c r="T569" s="48"/>
      <c r="U569" s="48"/>
    </row>
    <row r="570" spans="20:21" x14ac:dyDescent="0.2">
      <c r="T570" s="48"/>
      <c r="U570" s="48"/>
    </row>
    <row r="571" spans="20:21" x14ac:dyDescent="0.2">
      <c r="T571" s="48"/>
      <c r="U571" s="48"/>
    </row>
    <row r="572" spans="20:21" x14ac:dyDescent="0.2">
      <c r="T572" s="48"/>
      <c r="U572" s="48"/>
    </row>
    <row r="573" spans="20:21" x14ac:dyDescent="0.2">
      <c r="T573" s="48"/>
      <c r="U573" s="48"/>
    </row>
    <row r="574" spans="20:21" x14ac:dyDescent="0.2">
      <c r="T574" s="48"/>
      <c r="U574" s="48"/>
    </row>
    <row r="575" spans="20:21" x14ac:dyDescent="0.2">
      <c r="T575" s="48"/>
      <c r="U575" s="48"/>
    </row>
    <row r="576" spans="20:21" x14ac:dyDescent="0.2">
      <c r="T576" s="48"/>
      <c r="U576" s="48"/>
    </row>
    <row r="577" spans="20:21" x14ac:dyDescent="0.2">
      <c r="T577" s="48"/>
      <c r="U577" s="48"/>
    </row>
    <row r="578" spans="20:21" x14ac:dyDescent="0.2">
      <c r="T578" s="48"/>
      <c r="U578" s="48"/>
    </row>
    <row r="579" spans="20:21" x14ac:dyDescent="0.2">
      <c r="T579" s="48"/>
      <c r="U579" s="48"/>
    </row>
    <row r="580" spans="20:21" x14ac:dyDescent="0.2">
      <c r="T580" s="48"/>
      <c r="U580" s="48"/>
    </row>
    <row r="581" spans="20:21" x14ac:dyDescent="0.2">
      <c r="T581" s="48"/>
      <c r="U581" s="48"/>
    </row>
    <row r="582" spans="20:21" x14ac:dyDescent="0.2">
      <c r="T582" s="48"/>
      <c r="U582" s="48"/>
    </row>
    <row r="583" spans="20:21" x14ac:dyDescent="0.2">
      <c r="T583" s="48"/>
      <c r="U583" s="48"/>
    </row>
    <row r="584" spans="20:21" x14ac:dyDescent="0.2">
      <c r="T584" s="48"/>
      <c r="U584" s="48"/>
    </row>
    <row r="585" spans="20:21" x14ac:dyDescent="0.2">
      <c r="T585" s="48"/>
      <c r="U585" s="48"/>
    </row>
    <row r="586" spans="20:21" x14ac:dyDescent="0.2">
      <c r="T586" s="48"/>
      <c r="U586" s="48"/>
    </row>
    <row r="587" spans="20:21" x14ac:dyDescent="0.2">
      <c r="T587" s="48"/>
      <c r="U587" s="48"/>
    </row>
    <row r="588" spans="20:21" x14ac:dyDescent="0.2">
      <c r="T588" s="48"/>
      <c r="U588" s="48"/>
    </row>
    <row r="589" spans="20:21" x14ac:dyDescent="0.2">
      <c r="T589" s="48"/>
      <c r="U589" s="48"/>
    </row>
    <row r="590" spans="20:21" x14ac:dyDescent="0.2">
      <c r="T590" s="48"/>
      <c r="U590" s="48"/>
    </row>
    <row r="591" spans="20:21" x14ac:dyDescent="0.2">
      <c r="T591" s="48"/>
      <c r="U591" s="48"/>
    </row>
    <row r="592" spans="20:21" x14ac:dyDescent="0.2">
      <c r="T592" s="48"/>
      <c r="U592" s="48"/>
    </row>
    <row r="593" spans="20:21" x14ac:dyDescent="0.2">
      <c r="T593" s="48"/>
      <c r="U593" s="48"/>
    </row>
    <row r="594" spans="20:21" x14ac:dyDescent="0.2">
      <c r="T594" s="48"/>
      <c r="U594" s="48"/>
    </row>
    <row r="595" spans="20:21" x14ac:dyDescent="0.2">
      <c r="T595" s="48"/>
      <c r="U595" s="48"/>
    </row>
    <row r="596" spans="20:21" x14ac:dyDescent="0.2">
      <c r="T596" s="48"/>
      <c r="U596" s="48"/>
    </row>
    <row r="597" spans="20:21" x14ac:dyDescent="0.2">
      <c r="T597" s="48"/>
      <c r="U597" s="48"/>
    </row>
    <row r="598" spans="20:21" x14ac:dyDescent="0.2">
      <c r="T598" s="48"/>
      <c r="U598" s="48"/>
    </row>
    <row r="599" spans="20:21" x14ac:dyDescent="0.2">
      <c r="T599" s="48"/>
      <c r="U599" s="48"/>
    </row>
    <row r="600" spans="20:21" x14ac:dyDescent="0.2">
      <c r="T600" s="48"/>
      <c r="U600" s="48"/>
    </row>
    <row r="601" spans="20:21" x14ac:dyDescent="0.2">
      <c r="T601" s="48"/>
      <c r="U601" s="48"/>
    </row>
    <row r="602" spans="20:21" x14ac:dyDescent="0.2">
      <c r="T602" s="48"/>
      <c r="U602" s="48"/>
    </row>
    <row r="603" spans="20:21" x14ac:dyDescent="0.2">
      <c r="T603" s="48"/>
      <c r="U603" s="48"/>
    </row>
    <row r="604" spans="20:21" x14ac:dyDescent="0.2">
      <c r="T604" s="48"/>
      <c r="U604" s="48"/>
    </row>
    <row r="605" spans="20:21" x14ac:dyDescent="0.2">
      <c r="T605" s="48"/>
      <c r="U605" s="48"/>
    </row>
    <row r="606" spans="20:21" x14ac:dyDescent="0.2">
      <c r="T606" s="48"/>
      <c r="U606" s="48"/>
    </row>
    <row r="607" spans="20:21" x14ac:dyDescent="0.2">
      <c r="T607" s="48"/>
      <c r="U607" s="48"/>
    </row>
    <row r="608" spans="20:21" x14ac:dyDescent="0.2">
      <c r="T608" s="48"/>
      <c r="U608" s="48"/>
    </row>
    <row r="609" spans="20:21" x14ac:dyDescent="0.2">
      <c r="T609" s="48"/>
      <c r="U609" s="48"/>
    </row>
    <row r="610" spans="20:21" x14ac:dyDescent="0.2">
      <c r="T610" s="48"/>
      <c r="U610" s="48"/>
    </row>
    <row r="611" spans="20:21" x14ac:dyDescent="0.2">
      <c r="T611" s="48"/>
      <c r="U611" s="48"/>
    </row>
    <row r="612" spans="20:21" x14ac:dyDescent="0.2">
      <c r="T612" s="48"/>
      <c r="U612" s="48"/>
    </row>
    <row r="613" spans="20:21" x14ac:dyDescent="0.2">
      <c r="T613" s="48"/>
      <c r="U613" s="48"/>
    </row>
    <row r="614" spans="20:21" x14ac:dyDescent="0.2">
      <c r="T614" s="48"/>
      <c r="U614" s="48"/>
    </row>
    <row r="615" spans="20:21" x14ac:dyDescent="0.2">
      <c r="T615" s="48"/>
      <c r="U615" s="48"/>
    </row>
    <row r="616" spans="20:21" x14ac:dyDescent="0.2">
      <c r="T616" s="48"/>
      <c r="U616" s="48"/>
    </row>
    <row r="617" spans="20:21" x14ac:dyDescent="0.2">
      <c r="T617" s="48"/>
      <c r="U617" s="48"/>
    </row>
    <row r="618" spans="20:21" x14ac:dyDescent="0.2">
      <c r="T618" s="48"/>
      <c r="U618" s="48"/>
    </row>
    <row r="619" spans="20:21" x14ac:dyDescent="0.2">
      <c r="T619" s="48"/>
      <c r="U619" s="48"/>
    </row>
    <row r="620" spans="20:21" x14ac:dyDescent="0.2">
      <c r="T620" s="48"/>
      <c r="U620" s="48"/>
    </row>
    <row r="621" spans="20:21" x14ac:dyDescent="0.2">
      <c r="T621" s="48"/>
      <c r="U621" s="48"/>
    </row>
    <row r="622" spans="20:21" x14ac:dyDescent="0.2">
      <c r="T622" s="48"/>
      <c r="U622" s="48"/>
    </row>
    <row r="623" spans="20:21" x14ac:dyDescent="0.2">
      <c r="T623" s="48"/>
      <c r="U623" s="48"/>
    </row>
    <row r="624" spans="20:21" x14ac:dyDescent="0.2">
      <c r="T624" s="48"/>
      <c r="U624" s="48"/>
    </row>
    <row r="625" spans="20:21" x14ac:dyDescent="0.2">
      <c r="T625" s="48"/>
      <c r="U625" s="48"/>
    </row>
    <row r="626" spans="20:21" x14ac:dyDescent="0.2">
      <c r="T626" s="48"/>
      <c r="U626" s="48"/>
    </row>
    <row r="627" spans="20:21" x14ac:dyDescent="0.2">
      <c r="T627" s="48"/>
      <c r="U627" s="48"/>
    </row>
    <row r="628" spans="20:21" x14ac:dyDescent="0.2">
      <c r="T628" s="48"/>
      <c r="U628" s="48"/>
    </row>
    <row r="629" spans="20:21" x14ac:dyDescent="0.2">
      <c r="T629" s="48"/>
      <c r="U629" s="48"/>
    </row>
    <row r="630" spans="20:21" x14ac:dyDescent="0.2">
      <c r="T630" s="48"/>
      <c r="U630" s="48"/>
    </row>
    <row r="631" spans="20:21" x14ac:dyDescent="0.2">
      <c r="T631" s="48"/>
      <c r="U631" s="48"/>
    </row>
    <row r="632" spans="20:21" x14ac:dyDescent="0.2">
      <c r="T632" s="48"/>
      <c r="U632" s="48"/>
    </row>
    <row r="633" spans="20:21" x14ac:dyDescent="0.2">
      <c r="T633" s="48"/>
      <c r="U633" s="48"/>
    </row>
    <row r="634" spans="20:21" x14ac:dyDescent="0.2">
      <c r="T634" s="48"/>
      <c r="U634" s="48"/>
    </row>
    <row r="635" spans="20:21" x14ac:dyDescent="0.2">
      <c r="T635" s="48"/>
      <c r="U635" s="48"/>
    </row>
    <row r="636" spans="20:21" x14ac:dyDescent="0.2">
      <c r="T636" s="48"/>
      <c r="U636" s="48"/>
    </row>
    <row r="637" spans="20:21" x14ac:dyDescent="0.2">
      <c r="T637" s="48"/>
      <c r="U637" s="48"/>
    </row>
    <row r="638" spans="20:21" x14ac:dyDescent="0.2">
      <c r="T638" s="48"/>
      <c r="U638" s="48"/>
    </row>
    <row r="639" spans="20:21" x14ac:dyDescent="0.2">
      <c r="T639" s="48"/>
      <c r="U639" s="48"/>
    </row>
    <row r="640" spans="20:21" x14ac:dyDescent="0.2">
      <c r="T640" s="48"/>
      <c r="U640" s="48"/>
    </row>
    <row r="641" spans="20:21" x14ac:dyDescent="0.2">
      <c r="T641" s="48"/>
      <c r="U641" s="48"/>
    </row>
    <row r="642" spans="20:21" x14ac:dyDescent="0.2">
      <c r="T642" s="48"/>
      <c r="U642" s="48"/>
    </row>
    <row r="643" spans="20:21" x14ac:dyDescent="0.2">
      <c r="T643" s="48"/>
      <c r="U643" s="48"/>
    </row>
    <row r="644" spans="20:21" x14ac:dyDescent="0.2">
      <c r="T644" s="48"/>
      <c r="U644" s="48"/>
    </row>
    <row r="645" spans="20:21" x14ac:dyDescent="0.2">
      <c r="T645" s="48"/>
      <c r="U645" s="48"/>
    </row>
    <row r="646" spans="20:21" x14ac:dyDescent="0.2">
      <c r="T646" s="48"/>
      <c r="U646" s="48"/>
    </row>
    <row r="647" spans="20:21" x14ac:dyDescent="0.2">
      <c r="T647" s="48"/>
      <c r="U647" s="48"/>
    </row>
    <row r="648" spans="20:21" x14ac:dyDescent="0.2">
      <c r="T648" s="48"/>
      <c r="U648" s="48"/>
    </row>
    <row r="649" spans="20:21" x14ac:dyDescent="0.2">
      <c r="T649" s="48"/>
      <c r="U649" s="48"/>
    </row>
    <row r="650" spans="20:21" x14ac:dyDescent="0.2">
      <c r="T650" s="48"/>
      <c r="U650" s="48"/>
    </row>
    <row r="651" spans="20:21" x14ac:dyDescent="0.2">
      <c r="T651" s="48"/>
      <c r="U651" s="48"/>
    </row>
    <row r="652" spans="20:21" x14ac:dyDescent="0.2">
      <c r="T652" s="48"/>
      <c r="U652" s="48"/>
    </row>
    <row r="653" spans="20:21" x14ac:dyDescent="0.2">
      <c r="T653" s="48"/>
      <c r="U653" s="48"/>
    </row>
    <row r="654" spans="20:21" x14ac:dyDescent="0.2">
      <c r="T654" s="48"/>
      <c r="U654" s="48"/>
    </row>
    <row r="655" spans="20:21" x14ac:dyDescent="0.2">
      <c r="T655" s="48"/>
      <c r="U655" s="48"/>
    </row>
    <row r="656" spans="20:21" x14ac:dyDescent="0.2">
      <c r="T656" s="48"/>
      <c r="U656" s="48"/>
    </row>
    <row r="657" spans="20:21" x14ac:dyDescent="0.2">
      <c r="T657" s="48"/>
      <c r="U657" s="48"/>
    </row>
    <row r="658" spans="20:21" x14ac:dyDescent="0.2">
      <c r="T658" s="48"/>
      <c r="U658" s="48"/>
    </row>
    <row r="659" spans="20:21" x14ac:dyDescent="0.2">
      <c r="T659" s="48"/>
      <c r="U659" s="48"/>
    </row>
    <row r="660" spans="20:21" x14ac:dyDescent="0.2">
      <c r="T660" s="48"/>
      <c r="U660" s="48"/>
    </row>
    <row r="661" spans="20:21" x14ac:dyDescent="0.2">
      <c r="T661" s="48"/>
      <c r="U661" s="48"/>
    </row>
    <row r="662" spans="20:21" x14ac:dyDescent="0.2">
      <c r="T662" s="48"/>
      <c r="U662" s="48"/>
    </row>
    <row r="663" spans="20:21" x14ac:dyDescent="0.2">
      <c r="T663" s="48"/>
      <c r="U663" s="48"/>
    </row>
    <row r="664" spans="20:21" x14ac:dyDescent="0.2">
      <c r="T664" s="48"/>
      <c r="U664" s="48"/>
    </row>
    <row r="665" spans="20:21" x14ac:dyDescent="0.2">
      <c r="T665" s="48"/>
      <c r="U665" s="48"/>
    </row>
    <row r="666" spans="20:21" x14ac:dyDescent="0.2">
      <c r="T666" s="48"/>
      <c r="U666" s="48"/>
    </row>
    <row r="667" spans="20:21" x14ac:dyDescent="0.2">
      <c r="T667" s="48"/>
      <c r="U667" s="48"/>
    </row>
    <row r="668" spans="20:21" x14ac:dyDescent="0.2">
      <c r="T668" s="48"/>
      <c r="U668" s="48"/>
    </row>
    <row r="669" spans="20:21" x14ac:dyDescent="0.2">
      <c r="T669" s="48"/>
      <c r="U669" s="48"/>
    </row>
    <row r="670" spans="20:21" x14ac:dyDescent="0.2">
      <c r="T670" s="48"/>
      <c r="U670" s="48"/>
    </row>
    <row r="671" spans="20:21" x14ac:dyDescent="0.2">
      <c r="T671" s="48"/>
      <c r="U671" s="48"/>
    </row>
    <row r="672" spans="20:21" x14ac:dyDescent="0.2">
      <c r="T672" s="48"/>
      <c r="U672" s="48"/>
    </row>
    <row r="673" spans="20:21" x14ac:dyDescent="0.2">
      <c r="T673" s="48"/>
      <c r="U673" s="48"/>
    </row>
    <row r="674" spans="20:21" x14ac:dyDescent="0.2">
      <c r="T674" s="48"/>
      <c r="U674" s="48"/>
    </row>
    <row r="675" spans="20:21" x14ac:dyDescent="0.2">
      <c r="T675" s="48"/>
      <c r="U675" s="48"/>
    </row>
    <row r="676" spans="20:21" x14ac:dyDescent="0.2">
      <c r="T676" s="48"/>
      <c r="U676" s="48"/>
    </row>
    <row r="677" spans="20:21" x14ac:dyDescent="0.2">
      <c r="T677" s="48"/>
      <c r="U677" s="48"/>
    </row>
    <row r="678" spans="20:21" x14ac:dyDescent="0.2">
      <c r="T678" s="48"/>
      <c r="U678" s="48"/>
    </row>
    <row r="679" spans="20:21" x14ac:dyDescent="0.2">
      <c r="T679" s="48"/>
      <c r="U679" s="48"/>
    </row>
    <row r="680" spans="20:21" x14ac:dyDescent="0.2">
      <c r="T680" s="48"/>
      <c r="U680" s="48"/>
    </row>
    <row r="681" spans="20:21" x14ac:dyDescent="0.2">
      <c r="T681" s="48"/>
      <c r="U681" s="48"/>
    </row>
    <row r="682" spans="20:21" x14ac:dyDescent="0.2">
      <c r="T682" s="48"/>
      <c r="U682" s="48"/>
    </row>
    <row r="683" spans="20:21" x14ac:dyDescent="0.2">
      <c r="T683" s="48"/>
      <c r="U683" s="48"/>
    </row>
    <row r="684" spans="20:21" x14ac:dyDescent="0.2">
      <c r="T684" s="48"/>
      <c r="U684" s="48"/>
    </row>
    <row r="685" spans="20:21" x14ac:dyDescent="0.2">
      <c r="T685" s="48"/>
      <c r="U685" s="48"/>
    </row>
    <row r="686" spans="20:21" x14ac:dyDescent="0.2">
      <c r="T686" s="48"/>
      <c r="U686" s="48"/>
    </row>
    <row r="687" spans="20:21" x14ac:dyDescent="0.2">
      <c r="T687" s="48"/>
      <c r="U687" s="48"/>
    </row>
    <row r="688" spans="20:21" x14ac:dyDescent="0.2">
      <c r="T688" s="48"/>
      <c r="U688" s="48"/>
    </row>
    <row r="689" spans="20:21" x14ac:dyDescent="0.2">
      <c r="T689" s="48"/>
      <c r="U689" s="48"/>
    </row>
    <row r="690" spans="20:21" x14ac:dyDescent="0.2">
      <c r="T690" s="48"/>
      <c r="U690" s="48"/>
    </row>
    <row r="691" spans="20:21" x14ac:dyDescent="0.2">
      <c r="T691" s="48"/>
      <c r="U691" s="48"/>
    </row>
    <row r="692" spans="20:21" x14ac:dyDescent="0.2">
      <c r="T692" s="48"/>
      <c r="U692" s="48"/>
    </row>
    <row r="693" spans="20:21" x14ac:dyDescent="0.2">
      <c r="T693" s="48"/>
      <c r="U693" s="48"/>
    </row>
    <row r="694" spans="20:21" x14ac:dyDescent="0.2">
      <c r="T694" s="48"/>
      <c r="U694" s="48"/>
    </row>
    <row r="695" spans="20:21" x14ac:dyDescent="0.2">
      <c r="T695" s="48"/>
      <c r="U695" s="48"/>
    </row>
    <row r="696" spans="20:21" x14ac:dyDescent="0.2">
      <c r="T696" s="48"/>
      <c r="U696" s="48"/>
    </row>
    <row r="697" spans="20:21" x14ac:dyDescent="0.2">
      <c r="T697" s="48"/>
      <c r="U697" s="48"/>
    </row>
    <row r="698" spans="20:21" x14ac:dyDescent="0.2">
      <c r="T698" s="48"/>
      <c r="U698" s="48"/>
    </row>
    <row r="699" spans="20:21" x14ac:dyDescent="0.2">
      <c r="T699" s="48"/>
      <c r="U699" s="48"/>
    </row>
    <row r="700" spans="20:21" x14ac:dyDescent="0.2">
      <c r="T700" s="48"/>
      <c r="U700" s="48"/>
    </row>
    <row r="701" spans="20:21" x14ac:dyDescent="0.2">
      <c r="T701" s="48"/>
      <c r="U701" s="48"/>
    </row>
    <row r="702" spans="20:21" x14ac:dyDescent="0.2">
      <c r="T702" s="48"/>
      <c r="U702" s="48"/>
    </row>
    <row r="703" spans="20:21" x14ac:dyDescent="0.2">
      <c r="T703" s="48"/>
      <c r="U703" s="48"/>
    </row>
    <row r="704" spans="20:21" x14ac:dyDescent="0.2">
      <c r="T704" s="48"/>
      <c r="U704" s="48"/>
    </row>
    <row r="705" spans="20:21" x14ac:dyDescent="0.2">
      <c r="T705" s="48"/>
      <c r="U705" s="48"/>
    </row>
    <row r="706" spans="20:21" x14ac:dyDescent="0.2">
      <c r="T706" s="48"/>
      <c r="U706" s="48"/>
    </row>
    <row r="707" spans="20:21" x14ac:dyDescent="0.2">
      <c r="T707" s="48"/>
      <c r="U707" s="48"/>
    </row>
    <row r="708" spans="20:21" x14ac:dyDescent="0.2">
      <c r="T708" s="48"/>
      <c r="U708" s="48"/>
    </row>
    <row r="709" spans="20:21" x14ac:dyDescent="0.2">
      <c r="T709" s="48"/>
      <c r="U709" s="48"/>
    </row>
    <row r="710" spans="20:21" x14ac:dyDescent="0.2">
      <c r="T710" s="48"/>
      <c r="U710" s="48"/>
    </row>
    <row r="711" spans="20:21" x14ac:dyDescent="0.2">
      <c r="T711" s="48"/>
      <c r="U711" s="48"/>
    </row>
    <row r="712" spans="20:21" x14ac:dyDescent="0.2">
      <c r="T712" s="48"/>
      <c r="U712" s="48"/>
    </row>
    <row r="713" spans="20:21" x14ac:dyDescent="0.2">
      <c r="T713" s="48"/>
      <c r="U713" s="48"/>
    </row>
    <row r="714" spans="20:21" x14ac:dyDescent="0.2">
      <c r="T714" s="48"/>
      <c r="U714" s="48"/>
    </row>
    <row r="715" spans="20:21" x14ac:dyDescent="0.2">
      <c r="T715" s="48"/>
      <c r="U715" s="48"/>
    </row>
    <row r="716" spans="20:21" x14ac:dyDescent="0.2">
      <c r="T716" s="48"/>
      <c r="U716" s="48"/>
    </row>
    <row r="717" spans="20:21" x14ac:dyDescent="0.2">
      <c r="T717" s="48"/>
      <c r="U717" s="48"/>
    </row>
    <row r="718" spans="20:21" x14ac:dyDescent="0.2">
      <c r="T718" s="48"/>
      <c r="U718" s="48"/>
    </row>
    <row r="719" spans="20:21" x14ac:dyDescent="0.2">
      <c r="T719" s="48"/>
      <c r="U719" s="48"/>
    </row>
    <row r="720" spans="20:21" x14ac:dyDescent="0.2">
      <c r="T720" s="48"/>
      <c r="U720" s="48"/>
    </row>
    <row r="721" spans="20:21" x14ac:dyDescent="0.2">
      <c r="T721" s="48"/>
      <c r="U721" s="48"/>
    </row>
    <row r="722" spans="20:21" x14ac:dyDescent="0.2">
      <c r="T722" s="48"/>
      <c r="U722" s="48"/>
    </row>
    <row r="723" spans="20:21" x14ac:dyDescent="0.2">
      <c r="T723" s="48"/>
      <c r="U723" s="48"/>
    </row>
    <row r="724" spans="20:21" x14ac:dyDescent="0.2">
      <c r="T724" s="48"/>
      <c r="U724" s="48"/>
    </row>
    <row r="725" spans="20:21" x14ac:dyDescent="0.2">
      <c r="T725" s="48"/>
      <c r="U725" s="48"/>
    </row>
    <row r="726" spans="20:21" x14ac:dyDescent="0.2">
      <c r="T726" s="48"/>
      <c r="U726" s="48"/>
    </row>
    <row r="727" spans="20:21" x14ac:dyDescent="0.2">
      <c r="T727" s="48"/>
      <c r="U727" s="48"/>
    </row>
    <row r="728" spans="20:21" x14ac:dyDescent="0.2">
      <c r="T728" s="48"/>
      <c r="U728" s="48"/>
    </row>
    <row r="729" spans="20:21" x14ac:dyDescent="0.2">
      <c r="T729" s="48"/>
      <c r="U729" s="48"/>
    </row>
    <row r="730" spans="20:21" x14ac:dyDescent="0.2">
      <c r="T730" s="48"/>
      <c r="U730" s="48"/>
    </row>
    <row r="731" spans="20:21" x14ac:dyDescent="0.2">
      <c r="T731" s="48"/>
      <c r="U731" s="48"/>
    </row>
    <row r="732" spans="20:21" x14ac:dyDescent="0.2">
      <c r="T732" s="48"/>
      <c r="U732" s="48"/>
    </row>
    <row r="733" spans="20:21" x14ac:dyDescent="0.2">
      <c r="T733" s="48"/>
      <c r="U733" s="48"/>
    </row>
    <row r="734" spans="20:21" x14ac:dyDescent="0.2">
      <c r="T734" s="48"/>
      <c r="U734" s="48"/>
    </row>
    <row r="735" spans="20:21" x14ac:dyDescent="0.2">
      <c r="T735" s="48"/>
      <c r="U735" s="48"/>
    </row>
    <row r="736" spans="20:21" x14ac:dyDescent="0.2">
      <c r="T736" s="48"/>
      <c r="U736" s="48"/>
    </row>
    <row r="737" spans="20:21" x14ac:dyDescent="0.2">
      <c r="T737" s="48"/>
      <c r="U737" s="48"/>
    </row>
    <row r="738" spans="20:21" x14ac:dyDescent="0.2">
      <c r="T738" s="48"/>
      <c r="U738" s="48"/>
    </row>
    <row r="739" spans="20:21" x14ac:dyDescent="0.2">
      <c r="T739" s="48"/>
      <c r="U739" s="48"/>
    </row>
    <row r="740" spans="20:21" x14ac:dyDescent="0.2">
      <c r="T740" s="48"/>
      <c r="U740" s="48"/>
    </row>
    <row r="741" spans="20:21" x14ac:dyDescent="0.2">
      <c r="T741" s="48"/>
      <c r="U741" s="48"/>
    </row>
    <row r="742" spans="20:21" x14ac:dyDescent="0.2">
      <c r="T742" s="48"/>
      <c r="U742" s="48"/>
    </row>
    <row r="743" spans="20:21" x14ac:dyDescent="0.2">
      <c r="T743" s="48"/>
      <c r="U743" s="48"/>
    </row>
    <row r="744" spans="20:21" x14ac:dyDescent="0.2">
      <c r="T744" s="48"/>
      <c r="U744" s="48"/>
    </row>
    <row r="745" spans="20:21" x14ac:dyDescent="0.2">
      <c r="T745" s="48"/>
      <c r="U745" s="48"/>
    </row>
    <row r="746" spans="20:21" x14ac:dyDescent="0.2">
      <c r="T746" s="48"/>
      <c r="U746" s="48"/>
    </row>
    <row r="747" spans="20:21" x14ac:dyDescent="0.2">
      <c r="T747" s="48"/>
      <c r="U747" s="48"/>
    </row>
    <row r="748" spans="20:21" x14ac:dyDescent="0.2">
      <c r="T748" s="48"/>
      <c r="U748" s="48"/>
    </row>
    <row r="749" spans="20:21" x14ac:dyDescent="0.2">
      <c r="T749" s="48"/>
      <c r="U749" s="48"/>
    </row>
    <row r="750" spans="20:21" x14ac:dyDescent="0.2">
      <c r="T750" s="48"/>
      <c r="U750" s="48"/>
    </row>
    <row r="751" spans="20:21" x14ac:dyDescent="0.2">
      <c r="T751" s="48"/>
      <c r="U751" s="48"/>
    </row>
    <row r="752" spans="20:21" x14ac:dyDescent="0.2">
      <c r="T752" s="48"/>
      <c r="U752" s="48"/>
    </row>
    <row r="753" spans="20:21" x14ac:dyDescent="0.2">
      <c r="T753" s="48"/>
      <c r="U753" s="48"/>
    </row>
    <row r="754" spans="20:21" x14ac:dyDescent="0.2">
      <c r="T754" s="48"/>
      <c r="U754" s="48"/>
    </row>
    <row r="755" spans="20:21" x14ac:dyDescent="0.2">
      <c r="T755" s="48"/>
      <c r="U755" s="48"/>
    </row>
    <row r="756" spans="20:21" x14ac:dyDescent="0.2">
      <c r="T756" s="48"/>
      <c r="U756" s="48"/>
    </row>
    <row r="757" spans="20:21" x14ac:dyDescent="0.2">
      <c r="T757" s="48"/>
      <c r="U757" s="48"/>
    </row>
    <row r="758" spans="20:21" x14ac:dyDescent="0.2">
      <c r="T758" s="48"/>
      <c r="U758" s="48"/>
    </row>
    <row r="759" spans="20:21" x14ac:dyDescent="0.2">
      <c r="T759" s="48"/>
      <c r="U759" s="48"/>
    </row>
    <row r="760" spans="20:21" x14ac:dyDescent="0.2">
      <c r="T760" s="48"/>
      <c r="U760" s="48"/>
    </row>
    <row r="761" spans="20:21" x14ac:dyDescent="0.2">
      <c r="T761" s="48"/>
      <c r="U761" s="48"/>
    </row>
    <row r="762" spans="20:21" x14ac:dyDescent="0.2">
      <c r="T762" s="48"/>
      <c r="U762" s="48"/>
    </row>
    <row r="763" spans="20:21" x14ac:dyDescent="0.2">
      <c r="T763" s="48"/>
      <c r="U763" s="48"/>
    </row>
    <row r="764" spans="20:21" x14ac:dyDescent="0.2">
      <c r="T764" s="48"/>
      <c r="U764" s="48"/>
    </row>
    <row r="765" spans="20:21" x14ac:dyDescent="0.2">
      <c r="T765" s="48"/>
      <c r="U765" s="48"/>
    </row>
    <row r="766" spans="20:21" x14ac:dyDescent="0.2">
      <c r="T766" s="48"/>
      <c r="U766" s="48"/>
    </row>
    <row r="767" spans="20:21" x14ac:dyDescent="0.2">
      <c r="T767" s="48"/>
      <c r="U767" s="48"/>
    </row>
    <row r="768" spans="20:21" x14ac:dyDescent="0.2">
      <c r="T768" s="48"/>
      <c r="U768" s="48"/>
    </row>
    <row r="769" spans="20:21" x14ac:dyDescent="0.2">
      <c r="T769" s="48"/>
      <c r="U769" s="48"/>
    </row>
    <row r="770" spans="20:21" x14ac:dyDescent="0.2">
      <c r="T770" s="48"/>
      <c r="U770" s="48"/>
    </row>
    <row r="771" spans="20:21" x14ac:dyDescent="0.2">
      <c r="T771" s="48"/>
      <c r="U771" s="48"/>
    </row>
    <row r="772" spans="20:21" x14ac:dyDescent="0.2">
      <c r="T772" s="48"/>
      <c r="U772" s="48"/>
    </row>
    <row r="773" spans="20:21" x14ac:dyDescent="0.2">
      <c r="T773" s="48"/>
      <c r="U773" s="48"/>
    </row>
    <row r="774" spans="20:21" x14ac:dyDescent="0.2">
      <c r="T774" s="48"/>
      <c r="U774" s="48"/>
    </row>
    <row r="775" spans="20:21" x14ac:dyDescent="0.2">
      <c r="T775" s="48"/>
      <c r="U775" s="48"/>
    </row>
    <row r="776" spans="20:21" x14ac:dyDescent="0.2">
      <c r="T776" s="48"/>
      <c r="U776" s="48"/>
    </row>
    <row r="777" spans="20:21" x14ac:dyDescent="0.2">
      <c r="T777" s="48"/>
      <c r="U777" s="48"/>
    </row>
    <row r="778" spans="20:21" x14ac:dyDescent="0.2">
      <c r="T778" s="48"/>
      <c r="U778" s="48"/>
    </row>
    <row r="779" spans="20:21" x14ac:dyDescent="0.2">
      <c r="T779" s="48"/>
      <c r="U779" s="48"/>
    </row>
    <row r="780" spans="20:21" x14ac:dyDescent="0.2">
      <c r="T780" s="48"/>
      <c r="U780" s="48"/>
    </row>
    <row r="781" spans="20:21" x14ac:dyDescent="0.2">
      <c r="T781" s="48"/>
      <c r="U781" s="48"/>
    </row>
    <row r="782" spans="20:21" x14ac:dyDescent="0.2">
      <c r="T782" s="48"/>
      <c r="U782" s="48"/>
    </row>
    <row r="783" spans="20:21" x14ac:dyDescent="0.2">
      <c r="T783" s="48"/>
      <c r="U783" s="48"/>
    </row>
    <row r="784" spans="20:21" x14ac:dyDescent="0.2">
      <c r="T784" s="48"/>
      <c r="U784" s="48"/>
    </row>
    <row r="785" spans="20:21" x14ac:dyDescent="0.2">
      <c r="T785" s="48"/>
      <c r="U785" s="48"/>
    </row>
    <row r="786" spans="20:21" x14ac:dyDescent="0.2">
      <c r="T786" s="48"/>
      <c r="U786" s="48"/>
    </row>
    <row r="787" spans="20:21" x14ac:dyDescent="0.2">
      <c r="T787" s="48"/>
      <c r="U787" s="48"/>
    </row>
    <row r="788" spans="20:21" x14ac:dyDescent="0.2">
      <c r="T788" s="48"/>
      <c r="U788" s="48"/>
    </row>
    <row r="789" spans="20:21" x14ac:dyDescent="0.2">
      <c r="T789" s="48"/>
      <c r="U789" s="48"/>
    </row>
    <row r="790" spans="20:21" x14ac:dyDescent="0.2">
      <c r="T790" s="48"/>
      <c r="U790" s="48"/>
    </row>
    <row r="791" spans="20:21" x14ac:dyDescent="0.2">
      <c r="T791" s="48"/>
      <c r="U791" s="48"/>
    </row>
    <row r="792" spans="20:21" x14ac:dyDescent="0.2">
      <c r="T792" s="48"/>
      <c r="U792" s="48"/>
    </row>
    <row r="793" spans="20:21" x14ac:dyDescent="0.2">
      <c r="T793" s="48"/>
      <c r="U793" s="48"/>
    </row>
    <row r="794" spans="20:21" x14ac:dyDescent="0.2">
      <c r="T794" s="48"/>
      <c r="U794" s="48"/>
    </row>
    <row r="795" spans="20:21" x14ac:dyDescent="0.2">
      <c r="T795" s="48"/>
      <c r="U795" s="48"/>
    </row>
    <row r="796" spans="20:21" x14ac:dyDescent="0.2">
      <c r="T796" s="48"/>
      <c r="U796" s="48"/>
    </row>
    <row r="797" spans="20:21" x14ac:dyDescent="0.2">
      <c r="T797" s="48"/>
      <c r="U797" s="48"/>
    </row>
    <row r="798" spans="20:21" x14ac:dyDescent="0.2">
      <c r="T798" s="48"/>
      <c r="U798" s="48"/>
    </row>
    <row r="799" spans="20:21" x14ac:dyDescent="0.2">
      <c r="T799" s="48"/>
      <c r="U799" s="48"/>
    </row>
    <row r="800" spans="20:21" x14ac:dyDescent="0.2">
      <c r="T800" s="48"/>
      <c r="U800" s="48"/>
    </row>
    <row r="801" spans="20:21" x14ac:dyDescent="0.2">
      <c r="T801" s="48"/>
      <c r="U801" s="48"/>
    </row>
    <row r="802" spans="20:21" x14ac:dyDescent="0.2">
      <c r="T802" s="48"/>
      <c r="U802" s="48"/>
    </row>
    <row r="803" spans="20:21" x14ac:dyDescent="0.2">
      <c r="T803" s="48"/>
      <c r="U803" s="48"/>
    </row>
    <row r="804" spans="20:21" x14ac:dyDescent="0.2">
      <c r="T804" s="48"/>
      <c r="U804" s="48"/>
    </row>
    <row r="805" spans="20:21" x14ac:dyDescent="0.2">
      <c r="T805" s="48"/>
      <c r="U805" s="48"/>
    </row>
    <row r="806" spans="20:21" x14ac:dyDescent="0.2">
      <c r="T806" s="48"/>
      <c r="U806" s="48"/>
    </row>
    <row r="807" spans="20:21" x14ac:dyDescent="0.2">
      <c r="T807" s="48"/>
      <c r="U807" s="48"/>
    </row>
    <row r="808" spans="20:21" x14ac:dyDescent="0.2">
      <c r="T808" s="48"/>
      <c r="U808" s="48"/>
    </row>
    <row r="809" spans="20:21" x14ac:dyDescent="0.2">
      <c r="T809" s="48"/>
      <c r="U809" s="48"/>
    </row>
    <row r="810" spans="20:21" x14ac:dyDescent="0.2">
      <c r="T810" s="48"/>
      <c r="U810" s="48"/>
    </row>
    <row r="811" spans="20:21" x14ac:dyDescent="0.2">
      <c r="T811" s="48"/>
      <c r="U811" s="48"/>
    </row>
    <row r="812" spans="20:21" x14ac:dyDescent="0.2">
      <c r="T812" s="48"/>
      <c r="U812" s="48"/>
    </row>
    <row r="813" spans="20:21" x14ac:dyDescent="0.2">
      <c r="T813" s="48"/>
      <c r="U813" s="48"/>
    </row>
    <row r="814" spans="20:21" x14ac:dyDescent="0.2">
      <c r="T814" s="48"/>
      <c r="U814" s="48"/>
    </row>
    <row r="815" spans="20:21" x14ac:dyDescent="0.2">
      <c r="T815" s="48"/>
      <c r="U815" s="48"/>
    </row>
    <row r="816" spans="20:21" x14ac:dyDescent="0.2">
      <c r="T816" s="48"/>
      <c r="U816" s="48"/>
    </row>
    <row r="817" spans="20:21" x14ac:dyDescent="0.2">
      <c r="T817" s="48"/>
      <c r="U817" s="48"/>
    </row>
    <row r="818" spans="20:21" x14ac:dyDescent="0.2">
      <c r="T818" s="48"/>
      <c r="U818" s="48"/>
    </row>
    <row r="819" spans="20:21" x14ac:dyDescent="0.2">
      <c r="T819" s="48"/>
      <c r="U819" s="48"/>
    </row>
    <row r="820" spans="20:21" x14ac:dyDescent="0.2">
      <c r="T820" s="48"/>
      <c r="U820" s="48"/>
    </row>
    <row r="821" spans="20:21" x14ac:dyDescent="0.2">
      <c r="T821" s="48"/>
      <c r="U821" s="48"/>
    </row>
    <row r="822" spans="20:21" x14ac:dyDescent="0.2">
      <c r="T822" s="48"/>
      <c r="U822" s="48"/>
    </row>
    <row r="823" spans="20:21" x14ac:dyDescent="0.2">
      <c r="T823" s="48"/>
      <c r="U823" s="48"/>
    </row>
    <row r="824" spans="20:21" x14ac:dyDescent="0.2">
      <c r="T824" s="48"/>
      <c r="U824" s="48"/>
    </row>
    <row r="825" spans="20:21" x14ac:dyDescent="0.2">
      <c r="T825" s="48"/>
      <c r="U825" s="48"/>
    </row>
    <row r="826" spans="20:21" x14ac:dyDescent="0.2">
      <c r="T826" s="48"/>
      <c r="U826" s="48"/>
    </row>
    <row r="827" spans="20:21" x14ac:dyDescent="0.2">
      <c r="T827" s="48"/>
      <c r="U827" s="48"/>
    </row>
    <row r="828" spans="20:21" x14ac:dyDescent="0.2">
      <c r="T828" s="48"/>
      <c r="U828" s="48"/>
    </row>
    <row r="829" spans="20:21" x14ac:dyDescent="0.2">
      <c r="T829" s="48"/>
      <c r="U829" s="48"/>
    </row>
    <row r="830" spans="20:21" x14ac:dyDescent="0.2">
      <c r="T830" s="48"/>
      <c r="U830" s="48"/>
    </row>
    <row r="831" spans="20:21" x14ac:dyDescent="0.2">
      <c r="T831" s="48"/>
      <c r="U831" s="48"/>
    </row>
    <row r="832" spans="20:21" x14ac:dyDescent="0.2">
      <c r="T832" s="48"/>
      <c r="U832" s="48"/>
    </row>
    <row r="833" spans="20:21" x14ac:dyDescent="0.2">
      <c r="T833" s="48"/>
      <c r="U833" s="48"/>
    </row>
    <row r="834" spans="20:21" x14ac:dyDescent="0.2">
      <c r="T834" s="48"/>
      <c r="U834" s="48"/>
    </row>
    <row r="835" spans="20:21" x14ac:dyDescent="0.2">
      <c r="T835" s="48"/>
      <c r="U835" s="48"/>
    </row>
    <row r="836" spans="20:21" x14ac:dyDescent="0.2">
      <c r="T836" s="48"/>
      <c r="U836" s="48"/>
    </row>
    <row r="837" spans="20:21" x14ac:dyDescent="0.2">
      <c r="T837" s="48"/>
      <c r="U837" s="48"/>
    </row>
    <row r="838" spans="20:21" x14ac:dyDescent="0.2">
      <c r="T838" s="48"/>
      <c r="U838" s="48"/>
    </row>
    <row r="839" spans="20:21" x14ac:dyDescent="0.2">
      <c r="T839" s="48"/>
      <c r="U839" s="48"/>
    </row>
    <row r="840" spans="20:21" x14ac:dyDescent="0.2">
      <c r="T840" s="48"/>
      <c r="U840" s="48"/>
    </row>
    <row r="841" spans="20:21" x14ac:dyDescent="0.2">
      <c r="T841" s="48"/>
      <c r="U841" s="48"/>
    </row>
    <row r="842" spans="20:21" x14ac:dyDescent="0.2">
      <c r="T842" s="48"/>
      <c r="U842" s="48"/>
    </row>
    <row r="843" spans="20:21" x14ac:dyDescent="0.2">
      <c r="T843" s="48"/>
      <c r="U843" s="48"/>
    </row>
    <row r="844" spans="20:21" x14ac:dyDescent="0.2">
      <c r="T844" s="48"/>
      <c r="U844" s="48"/>
    </row>
    <row r="845" spans="20:21" x14ac:dyDescent="0.2">
      <c r="T845" s="48"/>
      <c r="U845" s="48"/>
    </row>
    <row r="846" spans="20:21" x14ac:dyDescent="0.2">
      <c r="T846" s="48"/>
      <c r="U846" s="48"/>
    </row>
    <row r="847" spans="20:21" x14ac:dyDescent="0.2">
      <c r="T847" s="48"/>
      <c r="U847" s="48"/>
    </row>
    <row r="848" spans="20:21" x14ac:dyDescent="0.2">
      <c r="T848" s="48"/>
      <c r="U848" s="48"/>
    </row>
    <row r="849" spans="20:21" x14ac:dyDescent="0.2">
      <c r="T849" s="48"/>
      <c r="U849" s="48"/>
    </row>
    <row r="850" spans="20:21" x14ac:dyDescent="0.2">
      <c r="T850" s="48"/>
      <c r="U850" s="48"/>
    </row>
    <row r="851" spans="20:21" x14ac:dyDescent="0.2">
      <c r="T851" s="48"/>
      <c r="U851" s="48"/>
    </row>
    <row r="852" spans="20:21" x14ac:dyDescent="0.2">
      <c r="T852" s="48"/>
      <c r="U852" s="48"/>
    </row>
    <row r="853" spans="20:21" x14ac:dyDescent="0.2">
      <c r="T853" s="48"/>
      <c r="U853" s="48"/>
    </row>
    <row r="854" spans="20:21" x14ac:dyDescent="0.2">
      <c r="T854" s="48"/>
      <c r="U854" s="48"/>
    </row>
    <row r="855" spans="20:21" x14ac:dyDescent="0.2">
      <c r="T855" s="48"/>
      <c r="U855" s="48"/>
    </row>
    <row r="856" spans="20:21" x14ac:dyDescent="0.2">
      <c r="T856" s="48"/>
      <c r="U856" s="48"/>
    </row>
    <row r="857" spans="20:21" x14ac:dyDescent="0.2">
      <c r="T857" s="48"/>
      <c r="U857" s="48"/>
    </row>
    <row r="858" spans="20:21" x14ac:dyDescent="0.2">
      <c r="T858" s="48"/>
      <c r="U858" s="48"/>
    </row>
    <row r="859" spans="20:21" x14ac:dyDescent="0.2">
      <c r="T859" s="48"/>
      <c r="U859" s="48"/>
    </row>
    <row r="860" spans="20:21" x14ac:dyDescent="0.2">
      <c r="T860" s="48"/>
      <c r="U860" s="48"/>
    </row>
    <row r="861" spans="20:21" x14ac:dyDescent="0.2">
      <c r="T861" s="48"/>
      <c r="U861" s="48"/>
    </row>
    <row r="862" spans="20:21" x14ac:dyDescent="0.2">
      <c r="T862" s="48"/>
      <c r="U862" s="48"/>
    </row>
    <row r="863" spans="20:21" x14ac:dyDescent="0.2">
      <c r="T863" s="48"/>
      <c r="U863" s="48"/>
    </row>
    <row r="864" spans="20:21" x14ac:dyDescent="0.2">
      <c r="T864" s="48"/>
      <c r="U864" s="48"/>
    </row>
    <row r="865" spans="20:21" x14ac:dyDescent="0.2">
      <c r="T865" s="48"/>
      <c r="U865" s="48"/>
    </row>
    <row r="866" spans="20:21" x14ac:dyDescent="0.2">
      <c r="T866" s="48"/>
      <c r="U866" s="48"/>
    </row>
    <row r="867" spans="20:21" x14ac:dyDescent="0.2">
      <c r="T867" s="48"/>
      <c r="U867" s="48"/>
    </row>
    <row r="868" spans="20:21" x14ac:dyDescent="0.2">
      <c r="T868" s="48"/>
      <c r="U868" s="48"/>
    </row>
    <row r="869" spans="20:21" x14ac:dyDescent="0.2">
      <c r="T869" s="48"/>
      <c r="U869" s="48"/>
    </row>
    <row r="870" spans="20:21" x14ac:dyDescent="0.2">
      <c r="T870" s="48"/>
      <c r="U870" s="48"/>
    </row>
    <row r="871" spans="20:21" x14ac:dyDescent="0.2">
      <c r="T871" s="48"/>
      <c r="U871" s="48"/>
    </row>
    <row r="872" spans="20:21" x14ac:dyDescent="0.2">
      <c r="T872" s="48"/>
      <c r="U872" s="48"/>
    </row>
    <row r="873" spans="20:21" x14ac:dyDescent="0.2">
      <c r="T873" s="48"/>
      <c r="U873" s="48"/>
    </row>
    <row r="874" spans="20:21" x14ac:dyDescent="0.2">
      <c r="T874" s="48"/>
      <c r="U874" s="48"/>
    </row>
    <row r="875" spans="20:21" x14ac:dyDescent="0.2">
      <c r="T875" s="48"/>
      <c r="U875" s="48"/>
    </row>
    <row r="876" spans="20:21" x14ac:dyDescent="0.2">
      <c r="T876" s="48"/>
      <c r="U876" s="48"/>
    </row>
    <row r="877" spans="20:21" x14ac:dyDescent="0.2">
      <c r="T877" s="48"/>
      <c r="U877" s="48"/>
    </row>
    <row r="878" spans="20:21" x14ac:dyDescent="0.2">
      <c r="T878" s="48"/>
      <c r="U878" s="48"/>
    </row>
    <row r="879" spans="20:21" x14ac:dyDescent="0.2">
      <c r="T879" s="48"/>
      <c r="U879" s="48"/>
    </row>
    <row r="880" spans="20:21" x14ac:dyDescent="0.2">
      <c r="T880" s="48"/>
      <c r="U880" s="48"/>
    </row>
    <row r="881" spans="20:21" x14ac:dyDescent="0.2">
      <c r="T881" s="48"/>
      <c r="U881" s="48"/>
    </row>
    <row r="882" spans="20:21" x14ac:dyDescent="0.2">
      <c r="T882" s="48"/>
      <c r="U882" s="48"/>
    </row>
    <row r="883" spans="20:21" x14ac:dyDescent="0.2">
      <c r="T883" s="48"/>
      <c r="U883" s="48"/>
    </row>
    <row r="884" spans="20:21" x14ac:dyDescent="0.2">
      <c r="T884" s="48"/>
      <c r="U884" s="48"/>
    </row>
    <row r="885" spans="20:21" x14ac:dyDescent="0.2">
      <c r="T885" s="48"/>
      <c r="U885" s="48"/>
    </row>
    <row r="886" spans="20:21" x14ac:dyDescent="0.2">
      <c r="T886" s="48"/>
      <c r="U886" s="48"/>
    </row>
    <row r="887" spans="20:21" x14ac:dyDescent="0.2">
      <c r="T887" s="48"/>
      <c r="U887" s="48"/>
    </row>
    <row r="888" spans="20:21" x14ac:dyDescent="0.2">
      <c r="T888" s="48"/>
      <c r="U888" s="48"/>
    </row>
    <row r="889" spans="20:21" x14ac:dyDescent="0.2">
      <c r="T889" s="48"/>
      <c r="U889" s="48"/>
    </row>
    <row r="890" spans="20:21" x14ac:dyDescent="0.2">
      <c r="T890" s="48"/>
      <c r="U890" s="48"/>
    </row>
    <row r="891" spans="20:21" x14ac:dyDescent="0.2">
      <c r="T891" s="48"/>
      <c r="U891" s="48"/>
    </row>
    <row r="892" spans="20:21" x14ac:dyDescent="0.2">
      <c r="T892" s="48"/>
      <c r="U892" s="48"/>
    </row>
    <row r="893" spans="20:21" x14ac:dyDescent="0.2">
      <c r="T893" s="48"/>
      <c r="U893" s="48"/>
    </row>
    <row r="894" spans="20:21" x14ac:dyDescent="0.2">
      <c r="T894" s="48"/>
      <c r="U894" s="48"/>
    </row>
    <row r="895" spans="20:21" x14ac:dyDescent="0.2">
      <c r="T895" s="48"/>
      <c r="U895" s="48"/>
    </row>
    <row r="896" spans="20:21" x14ac:dyDescent="0.2">
      <c r="T896" s="48"/>
      <c r="U896" s="48"/>
    </row>
    <row r="897" spans="20:21" x14ac:dyDescent="0.2">
      <c r="T897" s="48"/>
      <c r="U897" s="48"/>
    </row>
    <row r="898" spans="20:21" x14ac:dyDescent="0.2">
      <c r="T898" s="48"/>
      <c r="U898" s="48"/>
    </row>
    <row r="899" spans="20:21" x14ac:dyDescent="0.2">
      <c r="T899" s="48"/>
      <c r="U899" s="48"/>
    </row>
    <row r="900" spans="20:21" x14ac:dyDescent="0.2">
      <c r="T900" s="48"/>
      <c r="U900" s="48"/>
    </row>
    <row r="901" spans="20:21" x14ac:dyDescent="0.2">
      <c r="T901" s="48"/>
      <c r="U901" s="48"/>
    </row>
    <row r="902" spans="20:21" x14ac:dyDescent="0.2">
      <c r="T902" s="48"/>
      <c r="U902" s="48"/>
    </row>
    <row r="903" spans="20:21" x14ac:dyDescent="0.2">
      <c r="T903" s="48"/>
      <c r="U903" s="48"/>
    </row>
    <row r="904" spans="20:21" x14ac:dyDescent="0.2">
      <c r="T904" s="48"/>
      <c r="U904" s="48"/>
    </row>
    <row r="905" spans="20:21" x14ac:dyDescent="0.2">
      <c r="T905" s="48"/>
      <c r="U905" s="48"/>
    </row>
    <row r="906" spans="20:21" x14ac:dyDescent="0.2">
      <c r="T906" s="48"/>
      <c r="U906" s="48"/>
    </row>
    <row r="907" spans="20:21" x14ac:dyDescent="0.2">
      <c r="T907" s="48"/>
      <c r="U907" s="48"/>
    </row>
    <row r="908" spans="20:21" x14ac:dyDescent="0.2">
      <c r="T908" s="48"/>
      <c r="U908" s="48"/>
    </row>
    <row r="909" spans="20:21" x14ac:dyDescent="0.2">
      <c r="T909" s="48"/>
      <c r="U909" s="48"/>
    </row>
    <row r="910" spans="20:21" x14ac:dyDescent="0.2">
      <c r="T910" s="48"/>
      <c r="U910" s="48"/>
    </row>
    <row r="911" spans="20:21" x14ac:dyDescent="0.2">
      <c r="T911" s="48"/>
      <c r="U911" s="48"/>
    </row>
    <row r="912" spans="20:21" x14ac:dyDescent="0.2">
      <c r="T912" s="48"/>
      <c r="U912" s="48"/>
    </row>
    <row r="913" spans="20:21" x14ac:dyDescent="0.2">
      <c r="T913" s="48"/>
      <c r="U913" s="48"/>
    </row>
    <row r="914" spans="20:21" x14ac:dyDescent="0.2">
      <c r="T914" s="48"/>
      <c r="U914" s="48"/>
    </row>
    <row r="915" spans="20:21" x14ac:dyDescent="0.2">
      <c r="T915" s="48"/>
      <c r="U915" s="48"/>
    </row>
    <row r="916" spans="20:21" x14ac:dyDescent="0.2">
      <c r="T916" s="48"/>
      <c r="U916" s="48"/>
    </row>
    <row r="917" spans="20:21" x14ac:dyDescent="0.2">
      <c r="T917" s="48"/>
      <c r="U917" s="48"/>
    </row>
    <row r="918" spans="20:21" x14ac:dyDescent="0.2">
      <c r="T918" s="48"/>
      <c r="U918" s="48"/>
    </row>
    <row r="919" spans="20:21" x14ac:dyDescent="0.2">
      <c r="T919" s="48"/>
      <c r="U919" s="48"/>
    </row>
    <row r="920" spans="20:21" x14ac:dyDescent="0.2">
      <c r="T920" s="48"/>
      <c r="U920" s="48"/>
    </row>
    <row r="921" spans="20:21" x14ac:dyDescent="0.2">
      <c r="T921" s="48"/>
      <c r="U921" s="48"/>
    </row>
    <row r="922" spans="20:21" x14ac:dyDescent="0.2">
      <c r="T922" s="48"/>
      <c r="U922" s="48"/>
    </row>
    <row r="923" spans="20:21" x14ac:dyDescent="0.2">
      <c r="T923" s="48"/>
      <c r="U923" s="48"/>
    </row>
    <row r="924" spans="20:21" x14ac:dyDescent="0.2">
      <c r="T924" s="48"/>
      <c r="U924" s="48"/>
    </row>
    <row r="925" spans="20:21" x14ac:dyDescent="0.2">
      <c r="T925" s="48"/>
      <c r="U925" s="48"/>
    </row>
    <row r="926" spans="20:21" x14ac:dyDescent="0.2">
      <c r="T926" s="48"/>
      <c r="U926" s="48"/>
    </row>
    <row r="927" spans="20:21" x14ac:dyDescent="0.2">
      <c r="T927" s="48"/>
      <c r="U927" s="48"/>
    </row>
    <row r="928" spans="20:21" x14ac:dyDescent="0.2">
      <c r="T928" s="48"/>
      <c r="U928" s="48"/>
    </row>
    <row r="929" spans="20:21" x14ac:dyDescent="0.2">
      <c r="T929" s="48"/>
      <c r="U929" s="48"/>
    </row>
    <row r="930" spans="20:21" x14ac:dyDescent="0.2">
      <c r="T930" s="48"/>
      <c r="U930" s="48"/>
    </row>
    <row r="931" spans="20:21" x14ac:dyDescent="0.2">
      <c r="T931" s="48"/>
      <c r="U931" s="48"/>
    </row>
    <row r="932" spans="20:21" x14ac:dyDescent="0.2">
      <c r="T932" s="48"/>
      <c r="U932" s="48"/>
    </row>
    <row r="933" spans="20:21" x14ac:dyDescent="0.2">
      <c r="T933" s="48"/>
      <c r="U933" s="48"/>
    </row>
    <row r="934" spans="20:21" x14ac:dyDescent="0.2">
      <c r="T934" s="48"/>
      <c r="U934" s="48"/>
    </row>
    <row r="935" spans="20:21" x14ac:dyDescent="0.2">
      <c r="T935" s="48"/>
      <c r="U935" s="48"/>
    </row>
    <row r="936" spans="20:21" x14ac:dyDescent="0.2">
      <c r="T936" s="48"/>
      <c r="U936" s="48"/>
    </row>
    <row r="937" spans="20:21" x14ac:dyDescent="0.2">
      <c r="T937" s="48"/>
      <c r="U937" s="48"/>
    </row>
    <row r="938" spans="20:21" x14ac:dyDescent="0.2">
      <c r="T938" s="48"/>
      <c r="U938" s="48"/>
    </row>
    <row r="939" spans="20:21" x14ac:dyDescent="0.2">
      <c r="T939" s="48"/>
      <c r="U939" s="48"/>
    </row>
    <row r="940" spans="20:21" x14ac:dyDescent="0.2">
      <c r="T940" s="48"/>
      <c r="U940" s="48"/>
    </row>
    <row r="941" spans="20:21" x14ac:dyDescent="0.2">
      <c r="T941" s="48"/>
      <c r="U941" s="48"/>
    </row>
    <row r="942" spans="20:21" x14ac:dyDescent="0.2">
      <c r="T942" s="48"/>
      <c r="U942" s="48"/>
    </row>
    <row r="943" spans="20:21" x14ac:dyDescent="0.2">
      <c r="T943" s="48"/>
      <c r="U943" s="48"/>
    </row>
    <row r="944" spans="20:21" x14ac:dyDescent="0.2">
      <c r="T944" s="48"/>
      <c r="U944" s="48"/>
    </row>
    <row r="945" spans="20:21" x14ac:dyDescent="0.2">
      <c r="T945" s="48"/>
      <c r="U945" s="48"/>
    </row>
    <row r="946" spans="20:21" x14ac:dyDescent="0.2">
      <c r="T946" s="48"/>
      <c r="U946" s="48"/>
    </row>
    <row r="947" spans="20:21" x14ac:dyDescent="0.2">
      <c r="T947" s="48"/>
      <c r="U947" s="48"/>
    </row>
    <row r="948" spans="20:21" x14ac:dyDescent="0.2">
      <c r="T948" s="48"/>
      <c r="U948" s="48"/>
    </row>
    <row r="949" spans="20:21" x14ac:dyDescent="0.2">
      <c r="T949" s="48"/>
      <c r="U949" s="48"/>
    </row>
    <row r="950" spans="20:21" x14ac:dyDescent="0.2">
      <c r="T950" s="48"/>
      <c r="U950" s="48"/>
    </row>
    <row r="951" spans="20:21" x14ac:dyDescent="0.2">
      <c r="T951" s="48"/>
      <c r="U951" s="48"/>
    </row>
    <row r="952" spans="20:21" x14ac:dyDescent="0.2">
      <c r="T952" s="48"/>
      <c r="U952" s="48"/>
    </row>
    <row r="953" spans="20:21" x14ac:dyDescent="0.2">
      <c r="T953" s="48"/>
      <c r="U953" s="48"/>
    </row>
    <row r="954" spans="20:21" x14ac:dyDescent="0.2">
      <c r="T954" s="48"/>
      <c r="U954" s="48"/>
    </row>
    <row r="955" spans="20:21" x14ac:dyDescent="0.2">
      <c r="T955" s="48"/>
      <c r="U955" s="48"/>
    </row>
    <row r="956" spans="20:21" x14ac:dyDescent="0.2">
      <c r="T956" s="48"/>
      <c r="U956" s="48"/>
    </row>
    <row r="957" spans="20:21" x14ac:dyDescent="0.2">
      <c r="T957" s="48"/>
      <c r="U957" s="48"/>
    </row>
    <row r="958" spans="20:21" x14ac:dyDescent="0.2">
      <c r="T958" s="48"/>
      <c r="U958" s="48"/>
    </row>
    <row r="959" spans="20:21" x14ac:dyDescent="0.2">
      <c r="T959" s="48"/>
      <c r="U959" s="48"/>
    </row>
    <row r="960" spans="20:21" x14ac:dyDescent="0.2">
      <c r="T960" s="48"/>
      <c r="U960" s="48"/>
    </row>
    <row r="961" spans="20:21" x14ac:dyDescent="0.2">
      <c r="T961" s="48"/>
      <c r="U961" s="48"/>
    </row>
    <row r="962" spans="20:21" x14ac:dyDescent="0.2">
      <c r="T962" s="48"/>
      <c r="U962" s="48"/>
    </row>
    <row r="963" spans="20:21" x14ac:dyDescent="0.2">
      <c r="T963" s="48"/>
      <c r="U963" s="48"/>
    </row>
    <row r="964" spans="20:21" x14ac:dyDescent="0.2">
      <c r="T964" s="48"/>
      <c r="U964" s="48"/>
    </row>
    <row r="965" spans="20:21" x14ac:dyDescent="0.2">
      <c r="T965" s="48"/>
      <c r="U965" s="48"/>
    </row>
    <row r="966" spans="20:21" x14ac:dyDescent="0.2">
      <c r="T966" s="48"/>
      <c r="U966" s="48"/>
    </row>
    <row r="967" spans="20:21" x14ac:dyDescent="0.2">
      <c r="T967" s="48"/>
      <c r="U967" s="48"/>
    </row>
    <row r="968" spans="20:21" x14ac:dyDescent="0.2">
      <c r="T968" s="48"/>
      <c r="U968" s="48"/>
    </row>
    <row r="969" spans="20:21" x14ac:dyDescent="0.2">
      <c r="T969" s="48"/>
      <c r="U969" s="48"/>
    </row>
    <row r="970" spans="20:21" x14ac:dyDescent="0.2">
      <c r="T970" s="48"/>
      <c r="U970" s="48"/>
    </row>
    <row r="971" spans="20:21" x14ac:dyDescent="0.2">
      <c r="T971" s="48"/>
      <c r="U971" s="48"/>
    </row>
    <row r="972" spans="20:21" x14ac:dyDescent="0.2">
      <c r="T972" s="48"/>
      <c r="U972" s="48"/>
    </row>
    <row r="973" spans="20:21" x14ac:dyDescent="0.2">
      <c r="T973" s="48"/>
      <c r="U973" s="48"/>
    </row>
    <row r="974" spans="20:21" x14ac:dyDescent="0.2">
      <c r="T974" s="48"/>
      <c r="U974" s="48"/>
    </row>
    <row r="975" spans="20:21" x14ac:dyDescent="0.2">
      <c r="T975" s="48"/>
      <c r="U975" s="48"/>
    </row>
    <row r="976" spans="20:21" x14ac:dyDescent="0.2">
      <c r="T976" s="48"/>
      <c r="U976" s="48"/>
    </row>
    <row r="977" spans="20:21" x14ac:dyDescent="0.2">
      <c r="T977" s="48"/>
      <c r="U977" s="48"/>
    </row>
    <row r="978" spans="20:21" x14ac:dyDescent="0.2">
      <c r="T978" s="48"/>
      <c r="U978" s="48"/>
    </row>
    <row r="979" spans="20:21" x14ac:dyDescent="0.2">
      <c r="T979" s="48"/>
      <c r="U979" s="48"/>
    </row>
    <row r="980" spans="20:21" x14ac:dyDescent="0.2">
      <c r="T980" s="48"/>
      <c r="U980" s="48"/>
    </row>
    <row r="981" spans="20:21" x14ac:dyDescent="0.2">
      <c r="T981" s="48"/>
      <c r="U981" s="48"/>
    </row>
    <row r="982" spans="20:21" x14ac:dyDescent="0.2">
      <c r="T982" s="48"/>
      <c r="U982" s="48"/>
    </row>
    <row r="983" spans="20:21" x14ac:dyDescent="0.2">
      <c r="T983" s="48"/>
      <c r="U983" s="48"/>
    </row>
    <row r="984" spans="20:21" x14ac:dyDescent="0.2">
      <c r="T984" s="48"/>
      <c r="U984" s="48"/>
    </row>
    <row r="985" spans="20:21" x14ac:dyDescent="0.2">
      <c r="T985" s="48"/>
      <c r="U985" s="48"/>
    </row>
    <row r="986" spans="20:21" x14ac:dyDescent="0.2">
      <c r="T986" s="48"/>
      <c r="U986" s="48"/>
    </row>
    <row r="987" spans="20:21" x14ac:dyDescent="0.2">
      <c r="T987" s="48"/>
      <c r="U987" s="48"/>
    </row>
    <row r="988" spans="20:21" x14ac:dyDescent="0.2">
      <c r="T988" s="48"/>
      <c r="U988" s="48"/>
    </row>
    <row r="989" spans="20:21" x14ac:dyDescent="0.2">
      <c r="T989" s="48"/>
      <c r="U989" s="48"/>
    </row>
    <row r="990" spans="20:21" x14ac:dyDescent="0.2">
      <c r="T990" s="48"/>
      <c r="U990" s="48"/>
    </row>
    <row r="991" spans="20:21" x14ac:dyDescent="0.2">
      <c r="T991" s="48"/>
      <c r="U991" s="48"/>
    </row>
    <row r="992" spans="20:21" x14ac:dyDescent="0.2">
      <c r="T992" s="48"/>
      <c r="U992" s="48"/>
    </row>
    <row r="993" spans="20:21" x14ac:dyDescent="0.2">
      <c r="T993" s="48"/>
      <c r="U993" s="48"/>
    </row>
    <row r="994" spans="20:21" x14ac:dyDescent="0.2">
      <c r="T994" s="48"/>
      <c r="U994" s="48"/>
    </row>
    <row r="995" spans="20:21" x14ac:dyDescent="0.2">
      <c r="T995" s="48"/>
      <c r="U995" s="48"/>
    </row>
    <row r="996" spans="20:21" x14ac:dyDescent="0.2">
      <c r="T996" s="48"/>
      <c r="U996" s="48"/>
    </row>
    <row r="997" spans="20:21" x14ac:dyDescent="0.2">
      <c r="T997" s="48"/>
      <c r="U997" s="48"/>
    </row>
    <row r="998" spans="20:21" x14ac:dyDescent="0.2">
      <c r="T998" s="48"/>
      <c r="U998" s="48"/>
    </row>
    <row r="999" spans="20:21" x14ac:dyDescent="0.2">
      <c r="T999" s="48"/>
      <c r="U999" s="48"/>
    </row>
    <row r="1000" spans="20:21" x14ac:dyDescent="0.2">
      <c r="T1000" s="48"/>
      <c r="U1000" s="48"/>
    </row>
    <row r="1001" spans="20:21" x14ac:dyDescent="0.2">
      <c r="T1001" s="48"/>
      <c r="U1001" s="48"/>
    </row>
    <row r="1002" spans="20:21" x14ac:dyDescent="0.2">
      <c r="T1002" s="48"/>
      <c r="U1002" s="48"/>
    </row>
    <row r="1003" spans="20:21" x14ac:dyDescent="0.2">
      <c r="T1003" s="48"/>
      <c r="U1003" s="48"/>
    </row>
    <row r="1004" spans="20:21" x14ac:dyDescent="0.2">
      <c r="T1004" s="48"/>
      <c r="U1004" s="48"/>
    </row>
    <row r="1005" spans="20:21" x14ac:dyDescent="0.2">
      <c r="T1005" s="48"/>
      <c r="U1005" s="48"/>
    </row>
    <row r="1006" spans="20:21" x14ac:dyDescent="0.2">
      <c r="T1006" s="48"/>
      <c r="U1006" s="48"/>
    </row>
    <row r="1007" spans="20:21" x14ac:dyDescent="0.2">
      <c r="T1007" s="48"/>
      <c r="U1007" s="48"/>
    </row>
    <row r="1008" spans="20:21" x14ac:dyDescent="0.2">
      <c r="T1008" s="48"/>
      <c r="U1008" s="48"/>
    </row>
    <row r="1009" spans="20:21" x14ac:dyDescent="0.2">
      <c r="T1009" s="48"/>
      <c r="U1009" s="48"/>
    </row>
    <row r="1010" spans="20:21" x14ac:dyDescent="0.2">
      <c r="T1010" s="48"/>
      <c r="U1010" s="48"/>
    </row>
    <row r="1011" spans="20:21" x14ac:dyDescent="0.2">
      <c r="T1011" s="48"/>
      <c r="U1011" s="48"/>
    </row>
    <row r="1012" spans="20:21" x14ac:dyDescent="0.2">
      <c r="T1012" s="48"/>
      <c r="U1012" s="48"/>
    </row>
    <row r="1013" spans="20:21" x14ac:dyDescent="0.2">
      <c r="T1013" s="48"/>
      <c r="U1013" s="48"/>
    </row>
    <row r="1014" spans="20:21" x14ac:dyDescent="0.2">
      <c r="T1014" s="48"/>
      <c r="U1014" s="48"/>
    </row>
    <row r="1015" spans="20:21" x14ac:dyDescent="0.2">
      <c r="T1015" s="48"/>
      <c r="U1015" s="48"/>
    </row>
    <row r="1016" spans="20:21" x14ac:dyDescent="0.2">
      <c r="T1016" s="48"/>
      <c r="U1016" s="48"/>
    </row>
    <row r="1017" spans="20:21" x14ac:dyDescent="0.2">
      <c r="T1017" s="48"/>
      <c r="U1017" s="48"/>
    </row>
    <row r="1018" spans="20:21" x14ac:dyDescent="0.2">
      <c r="T1018" s="48"/>
      <c r="U1018" s="48"/>
    </row>
    <row r="1019" spans="20:21" x14ac:dyDescent="0.2">
      <c r="T1019" s="48"/>
      <c r="U1019" s="48"/>
    </row>
    <row r="1020" spans="20:21" x14ac:dyDescent="0.2">
      <c r="T1020" s="48"/>
      <c r="U1020" s="48"/>
    </row>
    <row r="1021" spans="20:21" x14ac:dyDescent="0.2">
      <c r="T1021" s="48"/>
      <c r="U1021" s="48"/>
    </row>
    <row r="1022" spans="20:21" x14ac:dyDescent="0.2">
      <c r="T1022" s="48"/>
      <c r="U1022" s="48"/>
    </row>
    <row r="1023" spans="20:21" x14ac:dyDescent="0.2">
      <c r="T1023" s="48"/>
      <c r="U1023" s="48"/>
    </row>
    <row r="1024" spans="20:21" x14ac:dyDescent="0.2">
      <c r="T1024" s="48"/>
      <c r="U1024" s="48"/>
    </row>
    <row r="1025" spans="20:21" x14ac:dyDescent="0.2">
      <c r="T1025" s="48"/>
      <c r="U1025" s="48"/>
    </row>
    <row r="1026" spans="20:21" x14ac:dyDescent="0.2">
      <c r="T1026" s="48"/>
      <c r="U1026" s="48"/>
    </row>
    <row r="1027" spans="20:21" x14ac:dyDescent="0.2">
      <c r="T1027" s="48"/>
      <c r="U1027" s="48"/>
    </row>
    <row r="1028" spans="20:21" x14ac:dyDescent="0.2">
      <c r="T1028" s="48"/>
      <c r="U1028" s="48"/>
    </row>
    <row r="1029" spans="20:21" x14ac:dyDescent="0.2">
      <c r="T1029" s="48"/>
      <c r="U1029" s="48"/>
    </row>
    <row r="1030" spans="20:21" x14ac:dyDescent="0.2">
      <c r="T1030" s="48"/>
      <c r="U1030" s="48"/>
    </row>
    <row r="1031" spans="20:21" x14ac:dyDescent="0.2">
      <c r="T1031" s="48"/>
      <c r="U1031" s="48"/>
    </row>
    <row r="1032" spans="20:21" x14ac:dyDescent="0.2">
      <c r="T1032" s="48"/>
      <c r="U1032" s="48"/>
    </row>
    <row r="1033" spans="20:21" x14ac:dyDescent="0.2">
      <c r="T1033" s="48"/>
      <c r="U1033" s="48"/>
    </row>
    <row r="1034" spans="20:21" x14ac:dyDescent="0.2">
      <c r="T1034" s="48"/>
      <c r="U1034" s="48"/>
    </row>
    <row r="1035" spans="20:21" x14ac:dyDescent="0.2">
      <c r="T1035" s="48"/>
      <c r="U1035" s="48"/>
    </row>
    <row r="1036" spans="20:21" x14ac:dyDescent="0.2">
      <c r="T1036" s="48"/>
      <c r="U1036" s="48"/>
    </row>
    <row r="1037" spans="20:21" x14ac:dyDescent="0.2">
      <c r="T1037" s="48"/>
      <c r="U1037" s="48"/>
    </row>
    <row r="1038" spans="20:21" x14ac:dyDescent="0.2">
      <c r="T1038" s="48"/>
      <c r="U1038" s="48"/>
    </row>
    <row r="1039" spans="20:21" x14ac:dyDescent="0.2">
      <c r="T1039" s="48"/>
      <c r="U1039" s="48"/>
    </row>
    <row r="1040" spans="20:21" x14ac:dyDescent="0.2">
      <c r="T1040" s="48"/>
      <c r="U1040" s="48"/>
    </row>
    <row r="1041" spans="20:21" x14ac:dyDescent="0.2">
      <c r="T1041" s="48"/>
      <c r="U1041" s="48"/>
    </row>
    <row r="1042" spans="20:21" x14ac:dyDescent="0.2">
      <c r="T1042" s="48"/>
      <c r="U1042" s="48"/>
    </row>
    <row r="1043" spans="20:21" x14ac:dyDescent="0.2">
      <c r="T1043" s="48"/>
      <c r="U1043" s="48"/>
    </row>
    <row r="1044" spans="20:21" x14ac:dyDescent="0.2">
      <c r="T1044" s="48"/>
      <c r="U1044" s="48"/>
    </row>
    <row r="1045" spans="20:21" x14ac:dyDescent="0.2">
      <c r="T1045" s="48"/>
      <c r="U1045" s="48"/>
    </row>
    <row r="1046" spans="20:21" x14ac:dyDescent="0.2">
      <c r="T1046" s="48"/>
      <c r="U1046" s="48"/>
    </row>
    <row r="1047" spans="20:21" x14ac:dyDescent="0.2">
      <c r="T1047" s="48"/>
      <c r="U1047" s="48"/>
    </row>
    <row r="1048" spans="20:21" x14ac:dyDescent="0.2">
      <c r="T1048" s="48"/>
      <c r="U1048" s="48"/>
    </row>
    <row r="1049" spans="20:21" x14ac:dyDescent="0.2">
      <c r="T1049" s="48"/>
      <c r="U1049" s="48"/>
    </row>
    <row r="1050" spans="20:21" x14ac:dyDescent="0.2">
      <c r="T1050" s="48"/>
      <c r="U1050" s="48"/>
    </row>
    <row r="1051" spans="20:21" x14ac:dyDescent="0.2">
      <c r="T1051" s="48"/>
      <c r="U1051" s="48"/>
    </row>
    <row r="1052" spans="20:21" x14ac:dyDescent="0.2">
      <c r="T1052" s="48"/>
      <c r="U1052" s="48"/>
    </row>
    <row r="1053" spans="20:21" x14ac:dyDescent="0.2">
      <c r="T1053" s="48"/>
      <c r="U1053" s="48"/>
    </row>
    <row r="1054" spans="20:21" x14ac:dyDescent="0.2">
      <c r="T1054" s="48"/>
      <c r="U1054" s="48"/>
    </row>
    <row r="1055" spans="20:21" x14ac:dyDescent="0.2">
      <c r="T1055" s="48"/>
      <c r="U1055" s="48"/>
    </row>
    <row r="1056" spans="20:21" x14ac:dyDescent="0.2">
      <c r="T1056" s="48"/>
      <c r="U1056" s="48"/>
    </row>
    <row r="1057" spans="20:21" x14ac:dyDescent="0.2">
      <c r="T1057" s="48"/>
      <c r="U1057" s="48"/>
    </row>
    <row r="1058" spans="20:21" x14ac:dyDescent="0.2">
      <c r="T1058" s="48"/>
      <c r="U1058" s="48"/>
    </row>
    <row r="1059" spans="20:21" x14ac:dyDescent="0.2">
      <c r="T1059" s="48"/>
      <c r="U1059" s="48"/>
    </row>
    <row r="1060" spans="20:21" x14ac:dyDescent="0.2">
      <c r="T1060" s="48"/>
      <c r="U1060" s="48"/>
    </row>
    <row r="1061" spans="20:21" x14ac:dyDescent="0.2">
      <c r="T1061" s="48"/>
      <c r="U1061" s="48"/>
    </row>
    <row r="1062" spans="20:21" x14ac:dyDescent="0.2">
      <c r="T1062" s="48"/>
      <c r="U1062" s="48"/>
    </row>
    <row r="1063" spans="20:21" x14ac:dyDescent="0.2">
      <c r="T1063" s="48"/>
      <c r="U1063" s="48"/>
    </row>
    <row r="1064" spans="20:21" x14ac:dyDescent="0.2">
      <c r="T1064" s="48"/>
      <c r="U1064" s="48"/>
    </row>
    <row r="1065" spans="20:21" x14ac:dyDescent="0.2">
      <c r="T1065" s="48"/>
      <c r="U1065" s="48"/>
    </row>
    <row r="1066" spans="20:21" x14ac:dyDescent="0.2">
      <c r="T1066" s="48"/>
      <c r="U1066" s="48"/>
    </row>
    <row r="1067" spans="20:21" x14ac:dyDescent="0.2">
      <c r="T1067" s="48"/>
      <c r="U1067" s="48"/>
    </row>
    <row r="1068" spans="20:21" x14ac:dyDescent="0.2">
      <c r="T1068" s="48"/>
      <c r="U1068" s="48"/>
    </row>
    <row r="1069" spans="20:21" x14ac:dyDescent="0.2">
      <c r="T1069" s="48"/>
      <c r="U1069" s="48"/>
    </row>
    <row r="1070" spans="20:21" x14ac:dyDescent="0.2">
      <c r="T1070" s="48"/>
      <c r="U1070" s="48"/>
    </row>
    <row r="1071" spans="20:21" x14ac:dyDescent="0.2">
      <c r="T1071" s="48"/>
      <c r="U1071" s="48"/>
    </row>
    <row r="1072" spans="20:21" x14ac:dyDescent="0.2">
      <c r="T1072" s="48"/>
      <c r="U1072" s="48"/>
    </row>
    <row r="1073" spans="20:21" x14ac:dyDescent="0.2">
      <c r="T1073" s="48"/>
      <c r="U1073" s="48"/>
    </row>
    <row r="1074" spans="20:21" x14ac:dyDescent="0.2">
      <c r="T1074" s="48"/>
      <c r="U1074" s="48"/>
    </row>
    <row r="1075" spans="20:21" x14ac:dyDescent="0.2">
      <c r="T1075" s="48"/>
      <c r="U1075" s="48"/>
    </row>
    <row r="1076" spans="20:21" x14ac:dyDescent="0.2">
      <c r="T1076" s="48"/>
      <c r="U1076" s="48"/>
    </row>
    <row r="1077" spans="20:21" x14ac:dyDescent="0.2">
      <c r="T1077" s="48"/>
      <c r="U1077" s="48"/>
    </row>
    <row r="1078" spans="20:21" x14ac:dyDescent="0.2">
      <c r="T1078" s="48"/>
      <c r="U1078" s="48"/>
    </row>
    <row r="1079" spans="20:21" x14ac:dyDescent="0.2">
      <c r="T1079" s="48"/>
      <c r="U1079" s="48"/>
    </row>
    <row r="1080" spans="20:21" x14ac:dyDescent="0.2">
      <c r="T1080" s="48"/>
      <c r="U1080" s="48"/>
    </row>
    <row r="1081" spans="20:21" x14ac:dyDescent="0.2">
      <c r="T1081" s="48"/>
      <c r="U1081" s="48"/>
    </row>
    <row r="1082" spans="20:21" x14ac:dyDescent="0.2">
      <c r="T1082" s="48"/>
      <c r="U1082" s="48"/>
    </row>
    <row r="1083" spans="20:21" x14ac:dyDescent="0.2">
      <c r="T1083" s="48"/>
      <c r="U1083" s="48"/>
    </row>
    <row r="1084" spans="20:21" x14ac:dyDescent="0.2">
      <c r="T1084" s="48"/>
      <c r="U1084" s="48"/>
    </row>
    <row r="1085" spans="20:21" x14ac:dyDescent="0.2">
      <c r="T1085" s="48"/>
      <c r="U1085" s="48"/>
    </row>
    <row r="1086" spans="20:21" x14ac:dyDescent="0.2">
      <c r="T1086" s="48"/>
      <c r="U1086" s="48"/>
    </row>
    <row r="1087" spans="20:21" x14ac:dyDescent="0.2">
      <c r="T1087" s="48"/>
      <c r="U1087" s="48"/>
    </row>
    <row r="1088" spans="20:21" x14ac:dyDescent="0.2">
      <c r="T1088" s="48"/>
      <c r="U1088" s="48"/>
    </row>
    <row r="1089" spans="20:21" x14ac:dyDescent="0.2">
      <c r="T1089" s="48"/>
      <c r="U1089" s="48"/>
    </row>
    <row r="1090" spans="20:21" x14ac:dyDescent="0.2">
      <c r="T1090" s="48"/>
      <c r="U1090" s="48"/>
    </row>
    <row r="1091" spans="20:21" x14ac:dyDescent="0.2">
      <c r="T1091" s="48"/>
      <c r="U1091" s="48"/>
    </row>
    <row r="1092" spans="20:21" x14ac:dyDescent="0.2">
      <c r="T1092" s="48"/>
      <c r="U1092" s="48"/>
    </row>
    <row r="1093" spans="20:21" x14ac:dyDescent="0.2">
      <c r="T1093" s="48"/>
      <c r="U1093" s="48"/>
    </row>
    <row r="1094" spans="20:21" x14ac:dyDescent="0.2">
      <c r="T1094" s="48"/>
      <c r="U1094" s="48"/>
    </row>
    <row r="1095" spans="20:21" x14ac:dyDescent="0.2">
      <c r="T1095" s="48"/>
      <c r="U1095" s="48"/>
    </row>
    <row r="1096" spans="20:21" x14ac:dyDescent="0.2">
      <c r="T1096" s="48"/>
      <c r="U1096" s="48"/>
    </row>
    <row r="1097" spans="20:21" x14ac:dyDescent="0.2">
      <c r="T1097" s="48"/>
      <c r="U1097" s="48"/>
    </row>
    <row r="1098" spans="20:21" x14ac:dyDescent="0.2">
      <c r="T1098" s="48"/>
      <c r="U1098" s="48"/>
    </row>
    <row r="1099" spans="20:21" x14ac:dyDescent="0.2">
      <c r="T1099" s="48"/>
      <c r="U1099" s="48"/>
    </row>
    <row r="1100" spans="20:21" x14ac:dyDescent="0.2">
      <c r="T1100" s="48"/>
      <c r="U1100" s="48"/>
    </row>
    <row r="1101" spans="20:21" x14ac:dyDescent="0.2">
      <c r="T1101" s="48"/>
      <c r="U1101" s="48"/>
    </row>
    <row r="1102" spans="20:21" x14ac:dyDescent="0.2">
      <c r="T1102" s="48"/>
      <c r="U1102" s="48"/>
    </row>
    <row r="1103" spans="20:21" x14ac:dyDescent="0.2">
      <c r="T1103" s="48"/>
      <c r="U1103" s="48"/>
    </row>
    <row r="1104" spans="20:21" x14ac:dyDescent="0.2">
      <c r="T1104" s="48"/>
      <c r="U1104" s="48"/>
    </row>
    <row r="1105" spans="20:21" x14ac:dyDescent="0.2">
      <c r="T1105" s="48"/>
      <c r="U1105" s="48"/>
    </row>
    <row r="1106" spans="20:21" x14ac:dyDescent="0.2">
      <c r="T1106" s="48"/>
      <c r="U1106" s="48"/>
    </row>
    <row r="1107" spans="20:21" x14ac:dyDescent="0.2">
      <c r="T1107" s="48"/>
      <c r="U1107" s="48"/>
    </row>
    <row r="1108" spans="20:21" x14ac:dyDescent="0.2">
      <c r="T1108" s="48"/>
      <c r="U1108" s="48"/>
    </row>
    <row r="1109" spans="20:21" x14ac:dyDescent="0.2">
      <c r="T1109" s="48"/>
      <c r="U1109" s="48"/>
    </row>
    <row r="1110" spans="20:21" x14ac:dyDescent="0.2">
      <c r="T1110" s="48"/>
      <c r="U1110" s="48"/>
    </row>
    <row r="1111" spans="20:21" x14ac:dyDescent="0.2">
      <c r="T1111" s="48"/>
      <c r="U1111" s="48"/>
    </row>
    <row r="1112" spans="20:21" x14ac:dyDescent="0.2">
      <c r="T1112" s="48"/>
      <c r="U1112" s="48"/>
    </row>
    <row r="1113" spans="20:21" x14ac:dyDescent="0.2">
      <c r="T1113" s="48"/>
      <c r="U1113" s="48"/>
    </row>
    <row r="1114" spans="20:21" x14ac:dyDescent="0.2">
      <c r="T1114" s="48"/>
      <c r="U1114" s="48"/>
    </row>
    <row r="1115" spans="20:21" x14ac:dyDescent="0.2">
      <c r="T1115" s="48"/>
      <c r="U1115" s="48"/>
    </row>
    <row r="1116" spans="20:21" x14ac:dyDescent="0.2">
      <c r="T1116" s="48"/>
      <c r="U1116" s="48"/>
    </row>
    <row r="1117" spans="20:21" x14ac:dyDescent="0.2">
      <c r="T1117" s="48"/>
      <c r="U1117" s="48"/>
    </row>
    <row r="1118" spans="20:21" x14ac:dyDescent="0.2">
      <c r="T1118" s="48"/>
      <c r="U1118" s="48"/>
    </row>
    <row r="1119" spans="20:21" x14ac:dyDescent="0.2">
      <c r="T1119" s="48"/>
      <c r="U1119" s="48"/>
    </row>
    <row r="1120" spans="20:21" x14ac:dyDescent="0.2">
      <c r="T1120" s="48"/>
      <c r="U1120" s="48"/>
    </row>
    <row r="1121" spans="20:21" x14ac:dyDescent="0.2">
      <c r="T1121" s="48"/>
      <c r="U1121" s="48"/>
    </row>
    <row r="1122" spans="20:21" x14ac:dyDescent="0.2">
      <c r="T1122" s="48"/>
      <c r="U1122" s="48"/>
    </row>
    <row r="1123" spans="20:21" x14ac:dyDescent="0.2">
      <c r="T1123" s="48"/>
      <c r="U1123" s="48"/>
    </row>
    <row r="1124" spans="20:21" x14ac:dyDescent="0.2">
      <c r="T1124" s="48"/>
      <c r="U1124" s="48"/>
    </row>
    <row r="1125" spans="20:21" x14ac:dyDescent="0.2">
      <c r="T1125" s="48"/>
      <c r="U1125" s="48"/>
    </row>
    <row r="1126" spans="20:21" x14ac:dyDescent="0.2">
      <c r="T1126" s="48"/>
      <c r="U1126" s="48"/>
    </row>
    <row r="1127" spans="20:21" x14ac:dyDescent="0.2">
      <c r="T1127" s="48"/>
      <c r="U1127" s="48"/>
    </row>
    <row r="1128" spans="20:21" x14ac:dyDescent="0.2">
      <c r="T1128" s="48"/>
      <c r="U1128" s="48"/>
    </row>
    <row r="1129" spans="20:21" x14ac:dyDescent="0.2">
      <c r="T1129" s="48"/>
      <c r="U1129" s="48"/>
    </row>
    <row r="1130" spans="20:21" x14ac:dyDescent="0.2">
      <c r="T1130" s="48"/>
      <c r="U1130" s="48"/>
    </row>
    <row r="1131" spans="20:21" x14ac:dyDescent="0.2">
      <c r="T1131" s="48"/>
      <c r="U1131" s="48"/>
    </row>
    <row r="1132" spans="20:21" x14ac:dyDescent="0.2">
      <c r="T1132" s="48"/>
      <c r="U1132" s="48"/>
    </row>
    <row r="1133" spans="20:21" x14ac:dyDescent="0.2">
      <c r="T1133" s="48"/>
      <c r="U1133" s="48"/>
    </row>
    <row r="1134" spans="20:21" x14ac:dyDescent="0.2">
      <c r="T1134" s="48"/>
      <c r="U1134" s="48"/>
    </row>
    <row r="1135" spans="20:21" x14ac:dyDescent="0.2">
      <c r="T1135" s="48"/>
      <c r="U1135" s="48"/>
    </row>
    <row r="1136" spans="20:21" x14ac:dyDescent="0.2">
      <c r="T1136" s="48"/>
      <c r="U1136" s="48"/>
    </row>
    <row r="1137" spans="20:21" x14ac:dyDescent="0.2">
      <c r="T1137" s="48"/>
      <c r="U1137" s="48"/>
    </row>
    <row r="1138" spans="20:21" x14ac:dyDescent="0.2">
      <c r="T1138" s="48"/>
      <c r="U1138" s="48"/>
    </row>
    <row r="1139" spans="20:21" x14ac:dyDescent="0.2">
      <c r="T1139" s="48"/>
      <c r="U1139" s="48"/>
    </row>
    <row r="1140" spans="20:21" x14ac:dyDescent="0.2">
      <c r="T1140" s="48"/>
      <c r="U1140" s="48"/>
    </row>
    <row r="1141" spans="20:21" x14ac:dyDescent="0.2">
      <c r="T1141" s="48"/>
      <c r="U1141" s="48"/>
    </row>
    <row r="1142" spans="20:21" x14ac:dyDescent="0.2">
      <c r="T1142" s="48"/>
      <c r="U1142" s="48"/>
    </row>
    <row r="1143" spans="20:21" x14ac:dyDescent="0.2">
      <c r="T1143" s="48"/>
      <c r="U1143" s="48"/>
    </row>
    <row r="1144" spans="20:21" x14ac:dyDescent="0.2">
      <c r="T1144" s="48"/>
      <c r="U1144" s="48"/>
    </row>
    <row r="1145" spans="20:21" x14ac:dyDescent="0.2">
      <c r="T1145" s="48"/>
      <c r="U1145" s="48"/>
    </row>
    <row r="1146" spans="20:21" x14ac:dyDescent="0.2">
      <c r="T1146" s="48"/>
      <c r="U1146" s="48"/>
    </row>
    <row r="1147" spans="20:21" x14ac:dyDescent="0.2">
      <c r="T1147" s="48"/>
      <c r="U1147" s="48"/>
    </row>
    <row r="1148" spans="20:21" x14ac:dyDescent="0.2">
      <c r="T1148" s="48"/>
      <c r="U1148" s="48"/>
    </row>
    <row r="1149" spans="20:21" x14ac:dyDescent="0.2">
      <c r="T1149" s="48"/>
      <c r="U1149" s="48"/>
    </row>
    <row r="1150" spans="20:21" x14ac:dyDescent="0.2">
      <c r="T1150" s="48"/>
      <c r="U1150" s="48"/>
    </row>
    <row r="1151" spans="20:21" x14ac:dyDescent="0.2">
      <c r="T1151" s="48"/>
      <c r="U1151" s="48"/>
    </row>
    <row r="1152" spans="20:21" x14ac:dyDescent="0.2">
      <c r="T1152" s="48"/>
      <c r="U1152" s="48"/>
    </row>
    <row r="1153" spans="20:21" x14ac:dyDescent="0.2">
      <c r="T1153" s="48"/>
      <c r="U1153" s="48"/>
    </row>
    <row r="1154" spans="20:21" x14ac:dyDescent="0.2">
      <c r="T1154" s="48"/>
      <c r="U1154" s="48"/>
    </row>
    <row r="1155" spans="20:21" x14ac:dyDescent="0.2">
      <c r="T1155" s="48"/>
      <c r="U1155" s="48"/>
    </row>
    <row r="1156" spans="20:21" x14ac:dyDescent="0.2">
      <c r="T1156" s="48"/>
      <c r="U1156" s="48"/>
    </row>
    <row r="1157" spans="20:21" x14ac:dyDescent="0.2">
      <c r="T1157" s="48"/>
      <c r="U1157" s="48"/>
    </row>
    <row r="1158" spans="20:21" x14ac:dyDescent="0.2">
      <c r="T1158" s="48"/>
      <c r="U1158" s="48"/>
    </row>
    <row r="1159" spans="20:21" x14ac:dyDescent="0.2">
      <c r="T1159" s="48"/>
      <c r="U1159" s="48"/>
    </row>
    <row r="1160" spans="20:21" x14ac:dyDescent="0.2">
      <c r="T1160" s="48"/>
      <c r="U1160" s="48"/>
    </row>
    <row r="1161" spans="20:21" x14ac:dyDescent="0.2">
      <c r="T1161" s="48"/>
      <c r="U1161" s="48"/>
    </row>
    <row r="1162" spans="20:21" x14ac:dyDescent="0.2">
      <c r="T1162" s="48"/>
      <c r="U1162" s="48"/>
    </row>
    <row r="1163" spans="20:21" x14ac:dyDescent="0.2">
      <c r="T1163" s="48"/>
      <c r="U1163" s="48"/>
    </row>
    <row r="1164" spans="20:21" x14ac:dyDescent="0.2">
      <c r="T1164" s="48"/>
      <c r="U1164" s="48"/>
    </row>
    <row r="1165" spans="20:21" x14ac:dyDescent="0.2">
      <c r="T1165" s="48"/>
      <c r="U1165" s="48"/>
    </row>
    <row r="1166" spans="20:21" x14ac:dyDescent="0.2">
      <c r="T1166" s="48"/>
      <c r="U1166" s="48"/>
    </row>
    <row r="1167" spans="20:21" x14ac:dyDescent="0.2">
      <c r="T1167" s="48"/>
      <c r="U1167" s="48"/>
    </row>
    <row r="1168" spans="20:21" x14ac:dyDescent="0.2">
      <c r="T1168" s="48"/>
      <c r="U1168" s="48"/>
    </row>
    <row r="1169" spans="20:21" x14ac:dyDescent="0.2">
      <c r="T1169" s="48"/>
      <c r="U1169" s="48"/>
    </row>
    <row r="1170" spans="20:21" x14ac:dyDescent="0.2">
      <c r="T1170" s="48"/>
      <c r="U1170" s="48"/>
    </row>
    <row r="1171" spans="20:21" x14ac:dyDescent="0.2">
      <c r="T1171" s="48"/>
      <c r="U1171" s="48"/>
    </row>
    <row r="1172" spans="20:21" x14ac:dyDescent="0.2">
      <c r="T1172" s="48"/>
      <c r="U1172" s="48"/>
    </row>
    <row r="1173" spans="20:21" x14ac:dyDescent="0.2">
      <c r="T1173" s="48"/>
      <c r="U1173" s="48"/>
    </row>
    <row r="1174" spans="20:21" x14ac:dyDescent="0.2">
      <c r="T1174" s="48"/>
      <c r="U1174" s="48"/>
    </row>
    <row r="1175" spans="20:21" x14ac:dyDescent="0.2">
      <c r="T1175" s="48"/>
      <c r="U1175" s="48"/>
    </row>
    <row r="1176" spans="20:21" x14ac:dyDescent="0.2">
      <c r="T1176" s="48"/>
      <c r="U1176" s="48"/>
    </row>
    <row r="1177" spans="20:21" x14ac:dyDescent="0.2">
      <c r="T1177" s="48"/>
      <c r="U1177" s="48"/>
    </row>
    <row r="1178" spans="20:21" x14ac:dyDescent="0.2">
      <c r="T1178" s="48"/>
      <c r="U1178" s="48"/>
    </row>
    <row r="1179" spans="20:21" x14ac:dyDescent="0.2">
      <c r="T1179" s="48"/>
      <c r="U1179" s="48"/>
    </row>
    <row r="1180" spans="20:21" x14ac:dyDescent="0.2">
      <c r="T1180" s="48"/>
      <c r="U1180" s="48"/>
    </row>
    <row r="1181" spans="20:21" x14ac:dyDescent="0.2">
      <c r="T1181" s="48"/>
      <c r="U1181" s="48"/>
    </row>
    <row r="1182" spans="20:21" x14ac:dyDescent="0.2">
      <c r="T1182" s="48"/>
      <c r="U1182" s="48"/>
    </row>
    <row r="1183" spans="20:21" x14ac:dyDescent="0.2">
      <c r="T1183" s="48"/>
      <c r="U1183" s="48"/>
    </row>
    <row r="1184" spans="20:21" x14ac:dyDescent="0.2">
      <c r="T1184" s="48"/>
      <c r="U1184" s="48"/>
    </row>
    <row r="1185" spans="20:21" x14ac:dyDescent="0.2">
      <c r="T1185" s="48"/>
      <c r="U1185" s="48"/>
    </row>
    <row r="1186" spans="20:21" x14ac:dyDescent="0.2">
      <c r="T1186" s="48"/>
      <c r="U1186" s="48"/>
    </row>
    <row r="1187" spans="20:21" x14ac:dyDescent="0.2">
      <c r="T1187" s="48"/>
      <c r="U1187" s="48"/>
    </row>
    <row r="1188" spans="20:21" x14ac:dyDescent="0.2">
      <c r="T1188" s="48"/>
      <c r="U1188" s="48"/>
    </row>
    <row r="1189" spans="20:21" x14ac:dyDescent="0.2">
      <c r="T1189" s="48"/>
      <c r="U1189" s="48"/>
    </row>
    <row r="1190" spans="20:21" x14ac:dyDescent="0.2">
      <c r="T1190" s="48"/>
      <c r="U1190" s="48"/>
    </row>
    <row r="1191" spans="20:21" x14ac:dyDescent="0.2">
      <c r="T1191" s="48"/>
      <c r="U1191" s="48"/>
    </row>
    <row r="1192" spans="20:21" x14ac:dyDescent="0.2">
      <c r="T1192" s="48"/>
      <c r="U1192" s="48"/>
    </row>
    <row r="1193" spans="20:21" x14ac:dyDescent="0.2">
      <c r="T1193" s="48"/>
      <c r="U1193" s="48"/>
    </row>
    <row r="1194" spans="20:21" x14ac:dyDescent="0.2">
      <c r="T1194" s="48"/>
      <c r="U1194" s="48"/>
    </row>
    <row r="1195" spans="20:21" x14ac:dyDescent="0.2">
      <c r="T1195" s="48"/>
      <c r="U1195" s="48"/>
    </row>
    <row r="1196" spans="20:21" x14ac:dyDescent="0.2">
      <c r="T1196" s="48"/>
      <c r="U1196" s="48"/>
    </row>
    <row r="1197" spans="20:21" x14ac:dyDescent="0.2">
      <c r="T1197" s="48"/>
      <c r="U1197" s="48"/>
    </row>
    <row r="1198" spans="20:21" x14ac:dyDescent="0.2">
      <c r="T1198" s="48"/>
      <c r="U1198" s="48"/>
    </row>
    <row r="1199" spans="20:21" x14ac:dyDescent="0.2">
      <c r="T1199" s="48"/>
      <c r="U1199" s="48"/>
    </row>
    <row r="1200" spans="20:21" x14ac:dyDescent="0.2">
      <c r="T1200" s="48"/>
      <c r="U1200" s="48"/>
    </row>
    <row r="1201" spans="20:21" x14ac:dyDescent="0.2">
      <c r="T1201" s="48"/>
      <c r="U1201" s="48"/>
    </row>
    <row r="1202" spans="20:21" x14ac:dyDescent="0.2">
      <c r="T1202" s="48"/>
      <c r="U1202" s="48"/>
    </row>
    <row r="1203" spans="20:21" x14ac:dyDescent="0.2">
      <c r="T1203" s="48"/>
      <c r="U1203" s="48"/>
    </row>
    <row r="1204" spans="20:21" x14ac:dyDescent="0.2">
      <c r="T1204" s="48"/>
      <c r="U1204" s="48"/>
    </row>
    <row r="1205" spans="20:21" x14ac:dyDescent="0.2">
      <c r="T1205" s="48"/>
      <c r="U1205" s="48"/>
    </row>
    <row r="1206" spans="20:21" x14ac:dyDescent="0.2">
      <c r="T1206" s="48"/>
      <c r="U1206" s="48"/>
    </row>
    <row r="1207" spans="20:21" x14ac:dyDescent="0.2">
      <c r="T1207" s="48"/>
      <c r="U1207" s="48"/>
    </row>
    <row r="1208" spans="20:21" x14ac:dyDescent="0.2">
      <c r="T1208" s="48"/>
      <c r="U1208" s="48"/>
    </row>
    <row r="1209" spans="20:21" x14ac:dyDescent="0.2">
      <c r="T1209" s="48"/>
      <c r="U1209" s="48"/>
    </row>
    <row r="1210" spans="20:21" x14ac:dyDescent="0.2">
      <c r="T1210" s="48"/>
      <c r="U1210" s="48"/>
    </row>
    <row r="1211" spans="20:21" x14ac:dyDescent="0.2">
      <c r="T1211" s="48"/>
      <c r="U1211" s="48"/>
    </row>
    <row r="1212" spans="20:21" x14ac:dyDescent="0.2">
      <c r="T1212" s="48"/>
      <c r="U1212" s="48"/>
    </row>
    <row r="1213" spans="20:21" x14ac:dyDescent="0.2">
      <c r="T1213" s="48"/>
      <c r="U1213" s="48"/>
    </row>
    <row r="1214" spans="20:21" x14ac:dyDescent="0.2">
      <c r="T1214" s="48"/>
      <c r="U1214" s="48"/>
    </row>
    <row r="1215" spans="20:21" x14ac:dyDescent="0.2">
      <c r="T1215" s="48"/>
      <c r="U1215" s="48"/>
    </row>
    <row r="1216" spans="20:21" x14ac:dyDescent="0.2">
      <c r="T1216" s="48"/>
      <c r="U1216" s="48"/>
    </row>
    <row r="1217" spans="20:21" x14ac:dyDescent="0.2">
      <c r="T1217" s="48"/>
      <c r="U1217" s="48"/>
    </row>
    <row r="1218" spans="20:21" x14ac:dyDescent="0.2">
      <c r="T1218" s="48"/>
      <c r="U1218" s="48"/>
    </row>
    <row r="1219" spans="20:21" x14ac:dyDescent="0.2">
      <c r="T1219" s="48"/>
      <c r="U1219" s="48"/>
    </row>
    <row r="1220" spans="20:21" x14ac:dyDescent="0.2">
      <c r="T1220" s="48"/>
      <c r="U1220" s="48"/>
    </row>
    <row r="1221" spans="20:21" x14ac:dyDescent="0.2">
      <c r="T1221" s="48"/>
      <c r="U1221" s="48"/>
    </row>
    <row r="1222" spans="20:21" x14ac:dyDescent="0.2">
      <c r="T1222" s="48"/>
      <c r="U1222" s="48"/>
    </row>
    <row r="1223" spans="20:21" x14ac:dyDescent="0.2">
      <c r="T1223" s="48"/>
      <c r="U1223" s="48"/>
    </row>
    <row r="1224" spans="20:21" x14ac:dyDescent="0.2">
      <c r="T1224" s="48"/>
      <c r="U1224" s="48"/>
    </row>
    <row r="1225" spans="20:21" x14ac:dyDescent="0.2">
      <c r="T1225" s="48"/>
      <c r="U1225" s="48"/>
    </row>
    <row r="1226" spans="20:21" x14ac:dyDescent="0.2">
      <c r="T1226" s="48"/>
      <c r="U1226" s="48"/>
    </row>
    <row r="1227" spans="20:21" x14ac:dyDescent="0.2">
      <c r="T1227" s="48"/>
      <c r="U1227" s="48"/>
    </row>
    <row r="1228" spans="20:21" x14ac:dyDescent="0.2">
      <c r="T1228" s="48"/>
      <c r="U1228" s="48"/>
    </row>
    <row r="1229" spans="20:21" x14ac:dyDescent="0.2">
      <c r="T1229" s="48"/>
      <c r="U1229" s="48"/>
    </row>
    <row r="1230" spans="20:21" x14ac:dyDescent="0.2">
      <c r="T1230" s="48"/>
      <c r="U1230" s="48"/>
    </row>
    <row r="1231" spans="20:21" x14ac:dyDescent="0.2">
      <c r="T1231" s="48"/>
      <c r="U1231" s="48"/>
    </row>
    <row r="1232" spans="20:21" x14ac:dyDescent="0.2">
      <c r="T1232" s="48"/>
      <c r="U1232" s="48"/>
    </row>
    <row r="1233" spans="20:21" x14ac:dyDescent="0.2">
      <c r="T1233" s="48"/>
      <c r="U1233" s="48"/>
    </row>
    <row r="1234" spans="20:21" x14ac:dyDescent="0.2">
      <c r="T1234" s="48"/>
      <c r="U1234" s="48"/>
    </row>
    <row r="1235" spans="20:21" x14ac:dyDescent="0.2">
      <c r="T1235" s="48"/>
      <c r="U1235" s="48"/>
    </row>
    <row r="1236" spans="20:21" x14ac:dyDescent="0.2">
      <c r="T1236" s="48"/>
      <c r="U1236" s="48"/>
    </row>
    <row r="1237" spans="20:21" x14ac:dyDescent="0.2">
      <c r="T1237" s="48"/>
      <c r="U1237" s="48"/>
    </row>
    <row r="1238" spans="20:21" x14ac:dyDescent="0.2">
      <c r="T1238" s="48"/>
      <c r="U1238" s="48"/>
    </row>
    <row r="1239" spans="20:21" x14ac:dyDescent="0.2">
      <c r="T1239" s="48"/>
      <c r="U1239" s="48"/>
    </row>
    <row r="1240" spans="20:21" x14ac:dyDescent="0.2">
      <c r="T1240" s="48"/>
      <c r="U1240" s="48"/>
    </row>
    <row r="1241" spans="20:21" x14ac:dyDescent="0.2">
      <c r="T1241" s="48"/>
      <c r="U1241" s="48"/>
    </row>
    <row r="1242" spans="20:21" x14ac:dyDescent="0.2">
      <c r="T1242" s="48"/>
      <c r="U1242" s="48"/>
    </row>
    <row r="1243" spans="20:21" x14ac:dyDescent="0.2">
      <c r="T1243" s="48"/>
      <c r="U1243" s="48"/>
    </row>
    <row r="1244" spans="20:21" x14ac:dyDescent="0.2">
      <c r="T1244" s="48"/>
      <c r="U1244" s="48"/>
    </row>
    <row r="1245" spans="20:21" x14ac:dyDescent="0.2">
      <c r="T1245" s="48"/>
      <c r="U1245" s="48"/>
    </row>
    <row r="1246" spans="20:21" x14ac:dyDescent="0.2">
      <c r="T1246" s="48"/>
      <c r="U1246" s="48"/>
    </row>
    <row r="1247" spans="20:21" x14ac:dyDescent="0.2">
      <c r="T1247" s="48"/>
      <c r="U1247" s="48"/>
    </row>
    <row r="1248" spans="20:21" x14ac:dyDescent="0.2">
      <c r="T1248" s="48"/>
      <c r="U1248" s="48"/>
    </row>
    <row r="1249" spans="20:21" x14ac:dyDescent="0.2">
      <c r="T1249" s="48"/>
      <c r="U1249" s="48"/>
    </row>
    <row r="1250" spans="20:21" x14ac:dyDescent="0.2">
      <c r="T1250" s="48"/>
      <c r="U1250" s="48"/>
    </row>
    <row r="1251" spans="20:21" x14ac:dyDescent="0.2">
      <c r="T1251" s="48"/>
      <c r="U1251" s="48"/>
    </row>
    <row r="1252" spans="20:21" x14ac:dyDescent="0.2">
      <c r="T1252" s="48"/>
      <c r="U1252" s="48"/>
    </row>
    <row r="1253" spans="20:21" x14ac:dyDescent="0.2">
      <c r="T1253" s="48"/>
      <c r="U1253" s="48"/>
    </row>
    <row r="1254" spans="20:21" x14ac:dyDescent="0.2">
      <c r="T1254" s="48"/>
      <c r="U1254" s="48"/>
    </row>
    <row r="1255" spans="20:21" x14ac:dyDescent="0.2">
      <c r="T1255" s="48"/>
      <c r="U1255" s="48"/>
    </row>
    <row r="1256" spans="20:21" x14ac:dyDescent="0.2">
      <c r="T1256" s="48"/>
      <c r="U1256" s="48"/>
    </row>
    <row r="1257" spans="20:21" x14ac:dyDescent="0.2">
      <c r="T1257" s="48"/>
      <c r="U1257" s="48"/>
    </row>
    <row r="1258" spans="20:21" x14ac:dyDescent="0.2">
      <c r="T1258" s="48"/>
      <c r="U1258" s="48"/>
    </row>
    <row r="1259" spans="20:21" x14ac:dyDescent="0.2">
      <c r="T1259" s="48"/>
      <c r="U1259" s="48"/>
    </row>
    <row r="1260" spans="20:21" x14ac:dyDescent="0.2">
      <c r="T1260" s="48"/>
      <c r="U1260" s="48"/>
    </row>
    <row r="1261" spans="20:21" x14ac:dyDescent="0.2">
      <c r="T1261" s="48"/>
      <c r="U1261" s="48"/>
    </row>
    <row r="1262" spans="20:21" x14ac:dyDescent="0.2">
      <c r="T1262" s="48"/>
      <c r="U1262" s="48"/>
    </row>
    <row r="1263" spans="20:21" x14ac:dyDescent="0.2">
      <c r="T1263" s="48"/>
      <c r="U1263" s="48"/>
    </row>
    <row r="1264" spans="20:21" x14ac:dyDescent="0.2">
      <c r="T1264" s="48"/>
      <c r="U1264" s="48"/>
    </row>
    <row r="1265" spans="20:21" x14ac:dyDescent="0.2">
      <c r="T1265" s="48"/>
      <c r="U1265" s="48"/>
    </row>
    <row r="1266" spans="20:21" x14ac:dyDescent="0.2">
      <c r="T1266" s="48"/>
      <c r="U1266" s="48"/>
    </row>
    <row r="1267" spans="20:21" x14ac:dyDescent="0.2">
      <c r="T1267" s="48"/>
      <c r="U1267" s="48"/>
    </row>
    <row r="1268" spans="20:21" x14ac:dyDescent="0.2">
      <c r="T1268" s="48"/>
      <c r="U1268" s="48"/>
    </row>
    <row r="1269" spans="20:21" x14ac:dyDescent="0.2">
      <c r="T1269" s="48"/>
      <c r="U1269" s="48"/>
    </row>
    <row r="1270" spans="20:21" x14ac:dyDescent="0.2">
      <c r="T1270" s="48"/>
      <c r="U1270" s="48"/>
    </row>
    <row r="1271" spans="20:21" x14ac:dyDescent="0.2">
      <c r="T1271" s="48"/>
      <c r="U1271" s="48"/>
    </row>
    <row r="1272" spans="20:21" x14ac:dyDescent="0.2">
      <c r="T1272" s="48"/>
      <c r="U1272" s="48"/>
    </row>
    <row r="1273" spans="20:21" x14ac:dyDescent="0.2">
      <c r="T1273" s="48"/>
      <c r="U1273" s="48"/>
    </row>
    <row r="1274" spans="20:21" x14ac:dyDescent="0.2">
      <c r="T1274" s="48"/>
      <c r="U1274" s="48"/>
    </row>
    <row r="1275" spans="20:21" x14ac:dyDescent="0.2">
      <c r="T1275" s="48"/>
      <c r="U1275" s="48"/>
    </row>
    <row r="1276" spans="20:21" x14ac:dyDescent="0.2">
      <c r="T1276" s="48"/>
      <c r="U1276" s="48"/>
    </row>
    <row r="1277" spans="20:21" x14ac:dyDescent="0.2">
      <c r="T1277" s="48"/>
      <c r="U1277" s="48"/>
    </row>
    <row r="1278" spans="20:21" x14ac:dyDescent="0.2">
      <c r="T1278" s="48"/>
      <c r="U1278" s="48"/>
    </row>
    <row r="1279" spans="20:21" x14ac:dyDescent="0.2">
      <c r="T1279" s="48"/>
      <c r="U1279" s="48"/>
    </row>
    <row r="1280" spans="20:21" x14ac:dyDescent="0.2">
      <c r="T1280" s="48"/>
      <c r="U1280" s="48"/>
    </row>
    <row r="1281" spans="20:21" x14ac:dyDescent="0.2">
      <c r="T1281" s="48"/>
      <c r="U1281" s="48"/>
    </row>
    <row r="1282" spans="20:21" x14ac:dyDescent="0.2">
      <c r="T1282" s="48"/>
      <c r="U1282" s="48"/>
    </row>
    <row r="1283" spans="20:21" x14ac:dyDescent="0.2">
      <c r="T1283" s="48"/>
      <c r="U1283" s="48"/>
    </row>
    <row r="1284" spans="20:21" x14ac:dyDescent="0.2">
      <c r="T1284" s="48"/>
      <c r="U1284" s="48"/>
    </row>
    <row r="1285" spans="20:21" x14ac:dyDescent="0.2">
      <c r="T1285" s="48"/>
      <c r="U1285" s="48"/>
    </row>
    <row r="1286" spans="20:21" x14ac:dyDescent="0.2">
      <c r="T1286" s="48"/>
      <c r="U1286" s="48"/>
    </row>
    <row r="1287" spans="20:21" x14ac:dyDescent="0.2">
      <c r="T1287" s="48"/>
      <c r="U1287" s="48"/>
    </row>
    <row r="1288" spans="20:21" x14ac:dyDescent="0.2">
      <c r="T1288" s="48"/>
      <c r="U1288" s="48"/>
    </row>
    <row r="1289" spans="20:21" x14ac:dyDescent="0.2">
      <c r="T1289" s="48"/>
      <c r="U1289" s="48"/>
    </row>
    <row r="1290" spans="20:21" x14ac:dyDescent="0.2">
      <c r="T1290" s="48"/>
      <c r="U1290" s="48"/>
    </row>
    <row r="1291" spans="20:21" x14ac:dyDescent="0.2">
      <c r="T1291" s="48"/>
      <c r="U1291" s="48"/>
    </row>
    <row r="1292" spans="20:21" x14ac:dyDescent="0.2">
      <c r="T1292" s="48"/>
      <c r="U1292" s="48"/>
    </row>
    <row r="1293" spans="20:21" x14ac:dyDescent="0.2">
      <c r="T1293" s="48"/>
      <c r="U1293" s="48"/>
    </row>
    <row r="1294" spans="20:21" x14ac:dyDescent="0.2">
      <c r="T1294" s="48"/>
      <c r="U1294" s="48"/>
    </row>
    <row r="1295" spans="20:21" x14ac:dyDescent="0.2">
      <c r="T1295" s="48"/>
      <c r="U1295" s="48"/>
    </row>
    <row r="1296" spans="20:21" x14ac:dyDescent="0.2">
      <c r="T1296" s="48"/>
      <c r="U1296" s="48"/>
    </row>
    <row r="1297" spans="20:21" x14ac:dyDescent="0.2">
      <c r="T1297" s="48"/>
      <c r="U1297" s="48"/>
    </row>
    <row r="1298" spans="20:21" x14ac:dyDescent="0.2">
      <c r="T1298" s="48"/>
      <c r="U1298" s="48"/>
    </row>
    <row r="1299" spans="20:21" x14ac:dyDescent="0.2">
      <c r="T1299" s="48"/>
      <c r="U1299" s="48"/>
    </row>
    <row r="1300" spans="20:21" x14ac:dyDescent="0.2">
      <c r="T1300" s="48"/>
      <c r="U1300" s="48"/>
    </row>
    <row r="1301" spans="20:21" x14ac:dyDescent="0.2">
      <c r="T1301" s="48"/>
      <c r="U1301" s="48"/>
    </row>
    <row r="1302" spans="20:21" x14ac:dyDescent="0.2">
      <c r="T1302" s="48"/>
      <c r="U1302" s="48"/>
    </row>
    <row r="1303" spans="20:21" x14ac:dyDescent="0.2">
      <c r="T1303" s="48"/>
      <c r="U1303" s="48"/>
    </row>
    <row r="1304" spans="20:21" x14ac:dyDescent="0.2">
      <c r="T1304" s="48"/>
      <c r="U1304" s="48"/>
    </row>
    <row r="1305" spans="20:21" x14ac:dyDescent="0.2">
      <c r="T1305" s="48"/>
      <c r="U1305" s="48"/>
    </row>
    <row r="1306" spans="20:21" x14ac:dyDescent="0.2">
      <c r="T1306" s="48"/>
      <c r="U1306" s="48"/>
    </row>
    <row r="1307" spans="20:21" x14ac:dyDescent="0.2">
      <c r="T1307" s="48"/>
      <c r="U1307" s="48"/>
    </row>
    <row r="1308" spans="20:21" x14ac:dyDescent="0.2">
      <c r="T1308" s="48"/>
      <c r="U1308" s="48"/>
    </row>
    <row r="1309" spans="20:21" x14ac:dyDescent="0.2">
      <c r="T1309" s="48"/>
      <c r="U1309" s="48"/>
    </row>
    <row r="1310" spans="20:21" x14ac:dyDescent="0.2">
      <c r="T1310" s="48"/>
      <c r="U1310" s="48"/>
    </row>
    <row r="1311" spans="20:21" x14ac:dyDescent="0.2">
      <c r="T1311" s="48"/>
      <c r="U1311" s="48"/>
    </row>
    <row r="1312" spans="20:21" x14ac:dyDescent="0.2">
      <c r="T1312" s="48"/>
      <c r="U1312" s="48"/>
    </row>
    <row r="1313" spans="20:21" x14ac:dyDescent="0.2">
      <c r="T1313" s="48"/>
      <c r="U1313" s="48"/>
    </row>
    <row r="1314" spans="20:21" x14ac:dyDescent="0.2">
      <c r="T1314" s="48"/>
      <c r="U1314" s="48"/>
    </row>
    <row r="1315" spans="20:21" x14ac:dyDescent="0.2">
      <c r="T1315" s="48"/>
      <c r="U1315" s="48"/>
    </row>
    <row r="1316" spans="20:21" x14ac:dyDescent="0.2">
      <c r="T1316" s="48"/>
      <c r="U1316" s="48"/>
    </row>
    <row r="1317" spans="20:21" x14ac:dyDescent="0.2">
      <c r="T1317" s="48"/>
      <c r="U1317" s="48"/>
    </row>
    <row r="1318" spans="20:21" x14ac:dyDescent="0.2">
      <c r="T1318" s="48"/>
      <c r="U1318" s="48"/>
    </row>
    <row r="1319" spans="20:21" x14ac:dyDescent="0.2">
      <c r="T1319" s="48"/>
      <c r="U1319" s="48"/>
    </row>
    <row r="1320" spans="20:21" x14ac:dyDescent="0.2">
      <c r="T1320" s="48"/>
      <c r="U1320" s="48"/>
    </row>
    <row r="1321" spans="20:21" x14ac:dyDescent="0.2">
      <c r="T1321" s="48"/>
      <c r="U1321" s="48"/>
    </row>
    <row r="1322" spans="20:21" x14ac:dyDescent="0.2">
      <c r="T1322" s="48"/>
      <c r="U1322" s="48"/>
    </row>
    <row r="1323" spans="20:21" x14ac:dyDescent="0.2">
      <c r="T1323" s="48"/>
      <c r="U1323" s="48"/>
    </row>
    <row r="1324" spans="20:21" x14ac:dyDescent="0.2">
      <c r="T1324" s="48"/>
      <c r="U1324" s="48"/>
    </row>
    <row r="1325" spans="20:21" x14ac:dyDescent="0.2">
      <c r="T1325" s="48"/>
      <c r="U1325" s="48"/>
    </row>
    <row r="1326" spans="20:21" x14ac:dyDescent="0.2">
      <c r="T1326" s="48"/>
      <c r="U1326" s="48"/>
    </row>
    <row r="1327" spans="20:21" x14ac:dyDescent="0.2">
      <c r="T1327" s="48"/>
      <c r="U1327" s="48"/>
    </row>
    <row r="1328" spans="20:21" x14ac:dyDescent="0.2">
      <c r="T1328" s="48"/>
      <c r="U1328" s="48"/>
    </row>
    <row r="1329" spans="20:21" x14ac:dyDescent="0.2">
      <c r="T1329" s="48"/>
      <c r="U1329" s="48"/>
    </row>
    <row r="1330" spans="20:21" x14ac:dyDescent="0.2">
      <c r="T1330" s="48"/>
      <c r="U1330" s="48"/>
    </row>
    <row r="1331" spans="20:21" x14ac:dyDescent="0.2">
      <c r="T1331" s="48"/>
      <c r="U1331" s="48"/>
    </row>
    <row r="1332" spans="20:21" x14ac:dyDescent="0.2">
      <c r="T1332" s="48"/>
      <c r="U1332" s="48"/>
    </row>
    <row r="1333" spans="20:21" x14ac:dyDescent="0.2">
      <c r="T1333" s="48"/>
      <c r="U1333" s="48"/>
    </row>
    <row r="1334" spans="20:21" x14ac:dyDescent="0.2">
      <c r="T1334" s="48"/>
      <c r="U1334" s="48"/>
    </row>
    <row r="1335" spans="20:21" x14ac:dyDescent="0.2">
      <c r="T1335" s="48"/>
      <c r="U1335" s="48"/>
    </row>
    <row r="1336" spans="20:21" x14ac:dyDescent="0.2">
      <c r="T1336" s="48"/>
      <c r="U1336" s="48"/>
    </row>
    <row r="1337" spans="20:21" x14ac:dyDescent="0.2">
      <c r="T1337" s="48"/>
      <c r="U1337" s="48"/>
    </row>
    <row r="1338" spans="20:21" x14ac:dyDescent="0.2">
      <c r="T1338" s="48"/>
      <c r="U1338" s="48"/>
    </row>
    <row r="1339" spans="20:21" x14ac:dyDescent="0.2">
      <c r="T1339" s="48"/>
      <c r="U1339" s="48"/>
    </row>
    <row r="1340" spans="20:21" x14ac:dyDescent="0.2">
      <c r="T1340" s="48"/>
      <c r="U1340" s="48"/>
    </row>
    <row r="1341" spans="20:21" x14ac:dyDescent="0.2">
      <c r="T1341" s="48"/>
      <c r="U1341" s="48"/>
    </row>
    <row r="1342" spans="20:21" x14ac:dyDescent="0.2">
      <c r="T1342" s="48"/>
      <c r="U1342" s="48"/>
    </row>
    <row r="1343" spans="20:21" x14ac:dyDescent="0.2">
      <c r="T1343" s="48"/>
      <c r="U1343" s="48"/>
    </row>
    <row r="1344" spans="20:21" x14ac:dyDescent="0.2">
      <c r="T1344" s="48"/>
      <c r="U1344" s="48"/>
    </row>
    <row r="1345" spans="20:21" x14ac:dyDescent="0.2">
      <c r="T1345" s="48"/>
      <c r="U1345" s="48"/>
    </row>
    <row r="1346" spans="20:21" x14ac:dyDescent="0.2">
      <c r="T1346" s="48"/>
      <c r="U1346" s="48"/>
    </row>
    <row r="1347" spans="20:21" x14ac:dyDescent="0.2">
      <c r="T1347" s="48"/>
      <c r="U1347" s="48"/>
    </row>
    <row r="1348" spans="20:21" x14ac:dyDescent="0.2">
      <c r="T1348" s="48"/>
      <c r="U1348" s="48"/>
    </row>
    <row r="1349" spans="20:21" x14ac:dyDescent="0.2">
      <c r="T1349" s="48"/>
      <c r="U1349" s="48"/>
    </row>
    <row r="1350" spans="20:21" x14ac:dyDescent="0.2">
      <c r="T1350" s="48"/>
      <c r="U1350" s="48"/>
    </row>
    <row r="1351" spans="20:21" x14ac:dyDescent="0.2">
      <c r="T1351" s="48"/>
      <c r="U1351" s="48"/>
    </row>
    <row r="1352" spans="20:21" x14ac:dyDescent="0.2">
      <c r="T1352" s="48"/>
      <c r="U1352" s="48"/>
    </row>
    <row r="1353" spans="20:21" x14ac:dyDescent="0.2">
      <c r="T1353" s="48"/>
      <c r="U1353" s="48"/>
    </row>
    <row r="1354" spans="20:21" x14ac:dyDescent="0.2">
      <c r="T1354" s="48"/>
      <c r="U1354" s="48"/>
    </row>
    <row r="1355" spans="20:21" x14ac:dyDescent="0.2">
      <c r="T1355" s="48"/>
      <c r="U1355" s="48"/>
    </row>
    <row r="1356" spans="20:21" x14ac:dyDescent="0.2">
      <c r="T1356" s="48"/>
      <c r="U1356" s="48"/>
    </row>
    <row r="1357" spans="20:21" x14ac:dyDescent="0.2">
      <c r="T1357" s="48"/>
      <c r="U1357" s="48"/>
    </row>
    <row r="1358" spans="20:21" x14ac:dyDescent="0.2">
      <c r="T1358" s="48"/>
      <c r="U1358" s="48"/>
    </row>
    <row r="1359" spans="20:21" x14ac:dyDescent="0.2">
      <c r="T1359" s="48"/>
      <c r="U1359" s="48"/>
    </row>
    <row r="1360" spans="20:21" x14ac:dyDescent="0.2">
      <c r="T1360" s="48"/>
      <c r="U1360" s="48"/>
    </row>
    <row r="1361" spans="20:21" x14ac:dyDescent="0.2">
      <c r="T1361" s="48"/>
      <c r="U1361" s="48"/>
    </row>
    <row r="1362" spans="20:21" x14ac:dyDescent="0.2">
      <c r="T1362" s="48"/>
      <c r="U1362" s="48"/>
    </row>
    <row r="1363" spans="20:21" x14ac:dyDescent="0.2">
      <c r="T1363" s="48"/>
      <c r="U1363" s="48"/>
    </row>
    <row r="1364" spans="20:21" x14ac:dyDescent="0.2">
      <c r="T1364" s="48"/>
      <c r="U1364" s="48"/>
    </row>
    <row r="1365" spans="20:21" x14ac:dyDescent="0.2">
      <c r="T1365" s="48"/>
      <c r="U1365" s="48"/>
    </row>
    <row r="1366" spans="20:21" x14ac:dyDescent="0.2">
      <c r="T1366" s="48"/>
      <c r="U1366" s="48"/>
    </row>
    <row r="1367" spans="20:21" x14ac:dyDescent="0.2">
      <c r="T1367" s="48"/>
      <c r="U1367" s="48"/>
    </row>
    <row r="1368" spans="20:21" x14ac:dyDescent="0.2">
      <c r="T1368" s="48"/>
      <c r="U1368" s="48"/>
    </row>
    <row r="1369" spans="20:21" x14ac:dyDescent="0.2">
      <c r="T1369" s="48"/>
      <c r="U1369" s="48"/>
    </row>
    <row r="1370" spans="20:21" x14ac:dyDescent="0.2">
      <c r="T1370" s="48"/>
      <c r="U1370" s="48"/>
    </row>
    <row r="1371" spans="20:21" x14ac:dyDescent="0.2">
      <c r="T1371" s="48"/>
      <c r="U1371" s="48"/>
    </row>
    <row r="1372" spans="20:21" x14ac:dyDescent="0.2">
      <c r="T1372" s="48"/>
      <c r="U1372" s="48"/>
    </row>
    <row r="1373" spans="20:21" x14ac:dyDescent="0.2">
      <c r="T1373" s="48"/>
      <c r="U1373" s="48"/>
    </row>
    <row r="1374" spans="20:21" x14ac:dyDescent="0.2">
      <c r="T1374" s="48"/>
      <c r="U1374" s="48"/>
    </row>
    <row r="1375" spans="20:21" x14ac:dyDescent="0.2">
      <c r="T1375" s="48"/>
      <c r="U1375" s="48"/>
    </row>
    <row r="1376" spans="20:21" x14ac:dyDescent="0.2">
      <c r="T1376" s="48"/>
      <c r="U1376" s="48"/>
    </row>
    <row r="1377" spans="20:21" x14ac:dyDescent="0.2">
      <c r="T1377" s="48"/>
      <c r="U1377" s="48"/>
    </row>
    <row r="1378" spans="20:21" x14ac:dyDescent="0.2">
      <c r="T1378" s="48"/>
      <c r="U1378" s="48"/>
    </row>
    <row r="1379" spans="20:21" x14ac:dyDescent="0.2">
      <c r="T1379" s="48"/>
      <c r="U1379" s="48"/>
    </row>
    <row r="1380" spans="20:21" x14ac:dyDescent="0.2">
      <c r="T1380" s="48"/>
      <c r="U1380" s="48"/>
    </row>
    <row r="1381" spans="20:21" x14ac:dyDescent="0.2">
      <c r="T1381" s="48"/>
      <c r="U1381" s="48"/>
    </row>
    <row r="1382" spans="20:21" x14ac:dyDescent="0.2">
      <c r="T1382" s="48"/>
      <c r="U1382" s="48"/>
    </row>
    <row r="1383" spans="20:21" x14ac:dyDescent="0.2">
      <c r="T1383" s="48"/>
      <c r="U1383" s="48"/>
    </row>
    <row r="1384" spans="20:21" x14ac:dyDescent="0.2">
      <c r="T1384" s="48"/>
      <c r="U1384" s="48"/>
    </row>
    <row r="1385" spans="20:21" x14ac:dyDescent="0.2">
      <c r="T1385" s="48"/>
      <c r="U1385" s="48"/>
    </row>
    <row r="1386" spans="20:21" x14ac:dyDescent="0.2">
      <c r="T1386" s="48"/>
      <c r="U1386" s="48"/>
    </row>
    <row r="1387" spans="20:21" x14ac:dyDescent="0.2">
      <c r="T1387" s="48"/>
      <c r="U1387" s="48"/>
    </row>
    <row r="1388" spans="20:21" x14ac:dyDescent="0.2">
      <c r="T1388" s="48"/>
      <c r="U1388" s="48"/>
    </row>
    <row r="1389" spans="20:21" x14ac:dyDescent="0.2">
      <c r="T1389" s="48"/>
      <c r="U1389" s="48"/>
    </row>
    <row r="1390" spans="20:21" x14ac:dyDescent="0.2">
      <c r="T1390" s="48"/>
      <c r="U1390" s="48"/>
    </row>
    <row r="1391" spans="20:21" x14ac:dyDescent="0.2">
      <c r="T1391" s="48"/>
      <c r="U1391" s="48"/>
    </row>
    <row r="1392" spans="20:21" x14ac:dyDescent="0.2">
      <c r="T1392" s="48"/>
      <c r="U1392" s="48"/>
    </row>
    <row r="1393" spans="20:21" x14ac:dyDescent="0.2">
      <c r="T1393" s="48"/>
      <c r="U1393" s="48"/>
    </row>
    <row r="1394" spans="20:21" x14ac:dyDescent="0.2">
      <c r="T1394" s="48"/>
      <c r="U1394" s="48"/>
    </row>
    <row r="1395" spans="20:21" x14ac:dyDescent="0.2">
      <c r="T1395" s="48"/>
      <c r="U1395" s="48"/>
    </row>
    <row r="1396" spans="20:21" x14ac:dyDescent="0.2">
      <c r="T1396" s="48"/>
      <c r="U1396" s="48"/>
    </row>
    <row r="1397" spans="20:21" x14ac:dyDescent="0.2">
      <c r="T1397" s="48"/>
      <c r="U1397" s="48"/>
    </row>
    <row r="1398" spans="20:21" x14ac:dyDescent="0.2">
      <c r="T1398" s="48"/>
      <c r="U1398" s="48"/>
    </row>
    <row r="1399" spans="20:21" x14ac:dyDescent="0.2">
      <c r="T1399" s="48"/>
      <c r="U1399" s="48"/>
    </row>
    <row r="1400" spans="20:21" x14ac:dyDescent="0.2">
      <c r="T1400" s="48"/>
      <c r="U1400" s="48"/>
    </row>
    <row r="1401" spans="20:21" x14ac:dyDescent="0.2">
      <c r="T1401" s="48"/>
      <c r="U1401" s="48"/>
    </row>
    <row r="1402" spans="20:21" x14ac:dyDescent="0.2">
      <c r="T1402" s="48"/>
      <c r="U1402" s="48"/>
    </row>
    <row r="1403" spans="20:21" x14ac:dyDescent="0.2">
      <c r="T1403" s="48"/>
      <c r="U1403" s="48"/>
    </row>
    <row r="1404" spans="20:21" x14ac:dyDescent="0.2">
      <c r="T1404" s="48"/>
      <c r="U1404" s="48"/>
    </row>
    <row r="1405" spans="20:21" x14ac:dyDescent="0.2">
      <c r="T1405" s="48"/>
      <c r="U1405" s="48"/>
    </row>
    <row r="1406" spans="20:21" x14ac:dyDescent="0.2">
      <c r="T1406" s="48"/>
      <c r="U1406" s="48"/>
    </row>
    <row r="1407" spans="20:21" x14ac:dyDescent="0.2">
      <c r="T1407" s="48"/>
      <c r="U1407" s="48"/>
    </row>
    <row r="1408" spans="20:21" x14ac:dyDescent="0.2">
      <c r="T1408" s="48"/>
      <c r="U1408" s="48"/>
    </row>
    <row r="1409" spans="20:21" x14ac:dyDescent="0.2">
      <c r="T1409" s="48"/>
      <c r="U1409" s="48"/>
    </row>
    <row r="1410" spans="20:21" x14ac:dyDescent="0.2">
      <c r="T1410" s="48"/>
      <c r="U1410" s="48"/>
    </row>
    <row r="1411" spans="20:21" x14ac:dyDescent="0.2">
      <c r="T1411" s="48"/>
      <c r="U1411" s="48"/>
    </row>
    <row r="1412" spans="20:21" x14ac:dyDescent="0.2">
      <c r="T1412" s="48"/>
      <c r="U1412" s="48"/>
    </row>
    <row r="1413" spans="20:21" x14ac:dyDescent="0.2">
      <c r="T1413" s="48"/>
      <c r="U1413" s="48"/>
    </row>
    <row r="1414" spans="20:21" x14ac:dyDescent="0.2">
      <c r="T1414" s="48"/>
      <c r="U1414" s="48"/>
    </row>
    <row r="1415" spans="20:21" x14ac:dyDescent="0.2">
      <c r="T1415" s="48"/>
      <c r="U1415" s="48"/>
    </row>
    <row r="1416" spans="20:21" x14ac:dyDescent="0.2">
      <c r="T1416" s="48"/>
      <c r="U1416" s="48"/>
    </row>
    <row r="1417" spans="20:21" x14ac:dyDescent="0.2">
      <c r="T1417" s="48"/>
      <c r="U1417" s="48"/>
    </row>
    <row r="1418" spans="20:21" x14ac:dyDescent="0.2">
      <c r="T1418" s="48"/>
      <c r="U1418" s="48"/>
    </row>
    <row r="1419" spans="20:21" x14ac:dyDescent="0.2">
      <c r="T1419" s="48"/>
      <c r="U1419" s="48"/>
    </row>
    <row r="1420" spans="20:21" x14ac:dyDescent="0.2">
      <c r="T1420" s="48"/>
      <c r="U1420" s="48"/>
    </row>
    <row r="1421" spans="20:21" x14ac:dyDescent="0.2">
      <c r="T1421" s="48"/>
      <c r="U1421" s="48"/>
    </row>
    <row r="1422" spans="20:21" x14ac:dyDescent="0.2">
      <c r="T1422" s="48"/>
      <c r="U1422" s="48"/>
    </row>
    <row r="1423" spans="20:21" x14ac:dyDescent="0.2">
      <c r="T1423" s="48"/>
      <c r="U1423" s="48"/>
    </row>
    <row r="1424" spans="20:21" x14ac:dyDescent="0.2">
      <c r="T1424" s="48"/>
      <c r="U1424" s="48"/>
    </row>
    <row r="1425" spans="20:21" x14ac:dyDescent="0.2">
      <c r="T1425" s="48"/>
      <c r="U1425" s="48"/>
    </row>
    <row r="1426" spans="20:21" x14ac:dyDescent="0.2">
      <c r="T1426" s="48"/>
      <c r="U1426" s="48"/>
    </row>
    <row r="1427" spans="20:21" x14ac:dyDescent="0.2">
      <c r="T1427" s="48"/>
      <c r="U1427" s="48"/>
    </row>
    <row r="1428" spans="20:21" x14ac:dyDescent="0.2">
      <c r="T1428" s="48"/>
      <c r="U1428" s="48"/>
    </row>
    <row r="1429" spans="20:21" x14ac:dyDescent="0.2">
      <c r="T1429" s="48"/>
      <c r="U1429" s="48"/>
    </row>
    <row r="1430" spans="20:21" x14ac:dyDescent="0.2">
      <c r="T1430" s="48"/>
      <c r="U1430" s="48"/>
    </row>
    <row r="1431" spans="20:21" x14ac:dyDescent="0.2">
      <c r="T1431" s="48"/>
      <c r="U1431" s="48"/>
    </row>
    <row r="1432" spans="20:21" x14ac:dyDescent="0.2">
      <c r="T1432" s="48"/>
      <c r="U1432" s="48"/>
    </row>
    <row r="1433" spans="20:21" x14ac:dyDescent="0.2">
      <c r="T1433" s="48"/>
      <c r="U1433" s="48"/>
    </row>
    <row r="1434" spans="20:21" x14ac:dyDescent="0.2">
      <c r="T1434" s="48"/>
      <c r="U1434" s="48"/>
    </row>
    <row r="1435" spans="20:21" x14ac:dyDescent="0.2">
      <c r="T1435" s="48"/>
      <c r="U1435" s="48"/>
    </row>
    <row r="1436" spans="20:21" x14ac:dyDescent="0.2">
      <c r="T1436" s="48"/>
      <c r="U1436" s="48"/>
    </row>
    <row r="1437" spans="20:21" x14ac:dyDescent="0.2">
      <c r="T1437" s="48"/>
      <c r="U1437" s="48"/>
    </row>
    <row r="1438" spans="20:21" x14ac:dyDescent="0.2">
      <c r="T1438" s="48"/>
      <c r="U1438" s="48"/>
    </row>
    <row r="1439" spans="20:21" x14ac:dyDescent="0.2">
      <c r="T1439" s="48"/>
      <c r="U1439" s="48"/>
    </row>
    <row r="1440" spans="20:21" x14ac:dyDescent="0.2">
      <c r="T1440" s="48"/>
      <c r="U1440" s="48"/>
    </row>
    <row r="1441" spans="20:21" x14ac:dyDescent="0.2">
      <c r="T1441" s="48"/>
      <c r="U1441" s="48"/>
    </row>
    <row r="1442" spans="20:21" x14ac:dyDescent="0.2">
      <c r="T1442" s="48"/>
      <c r="U1442" s="48"/>
    </row>
    <row r="1443" spans="20:21" x14ac:dyDescent="0.2">
      <c r="T1443" s="48"/>
      <c r="U1443" s="48"/>
    </row>
    <row r="1444" spans="20:21" x14ac:dyDescent="0.2">
      <c r="T1444" s="48"/>
      <c r="U1444" s="48"/>
    </row>
    <row r="1445" spans="20:21" x14ac:dyDescent="0.2">
      <c r="T1445" s="48"/>
      <c r="U1445" s="48"/>
    </row>
    <row r="1446" spans="20:21" x14ac:dyDescent="0.2">
      <c r="T1446" s="48"/>
      <c r="U1446" s="48"/>
    </row>
    <row r="1447" spans="20:21" x14ac:dyDescent="0.2">
      <c r="T1447" s="48"/>
      <c r="U1447" s="48"/>
    </row>
    <row r="1448" spans="20:21" x14ac:dyDescent="0.2">
      <c r="T1448" s="48"/>
      <c r="U1448" s="48"/>
    </row>
    <row r="1449" spans="20:21" x14ac:dyDescent="0.2">
      <c r="T1449" s="48"/>
      <c r="U1449" s="48"/>
    </row>
    <row r="1450" spans="20:21" x14ac:dyDescent="0.2">
      <c r="T1450" s="48"/>
      <c r="U1450" s="48"/>
    </row>
    <row r="1451" spans="20:21" x14ac:dyDescent="0.2">
      <c r="T1451" s="48"/>
      <c r="U1451" s="48"/>
    </row>
    <row r="1452" spans="20:21" x14ac:dyDescent="0.2">
      <c r="T1452" s="48"/>
      <c r="U1452" s="48"/>
    </row>
    <row r="1453" spans="20:21" x14ac:dyDescent="0.2">
      <c r="T1453" s="48"/>
      <c r="U1453" s="48"/>
    </row>
    <row r="1454" spans="20:21" x14ac:dyDescent="0.2">
      <c r="T1454" s="48"/>
      <c r="U1454" s="48"/>
    </row>
    <row r="1455" spans="20:21" x14ac:dyDescent="0.2">
      <c r="T1455" s="48"/>
      <c r="U1455" s="48"/>
    </row>
    <row r="1456" spans="20:21" x14ac:dyDescent="0.2">
      <c r="T1456" s="48"/>
      <c r="U1456" s="48"/>
    </row>
    <row r="1457" spans="20:21" x14ac:dyDescent="0.2">
      <c r="T1457" s="48"/>
      <c r="U1457" s="48"/>
    </row>
    <row r="1458" spans="20:21" x14ac:dyDescent="0.2">
      <c r="T1458" s="48"/>
      <c r="U1458" s="48"/>
    </row>
    <row r="1459" spans="20:21" x14ac:dyDescent="0.2">
      <c r="T1459" s="48"/>
      <c r="U1459" s="48"/>
    </row>
    <row r="1460" spans="20:21" x14ac:dyDescent="0.2">
      <c r="T1460" s="48"/>
      <c r="U1460" s="48"/>
    </row>
    <row r="1461" spans="20:21" x14ac:dyDescent="0.2">
      <c r="T1461" s="48"/>
      <c r="U1461" s="48"/>
    </row>
    <row r="1462" spans="20:21" x14ac:dyDescent="0.2">
      <c r="T1462" s="48"/>
      <c r="U1462" s="48"/>
    </row>
    <row r="1463" spans="20:21" x14ac:dyDescent="0.2">
      <c r="T1463" s="48"/>
      <c r="U1463" s="48"/>
    </row>
    <row r="1464" spans="20:21" x14ac:dyDescent="0.2">
      <c r="T1464" s="48"/>
      <c r="U1464" s="48"/>
    </row>
    <row r="1465" spans="20:21" x14ac:dyDescent="0.2">
      <c r="T1465" s="48"/>
      <c r="U1465" s="48"/>
    </row>
    <row r="1466" spans="20:21" x14ac:dyDescent="0.2">
      <c r="T1466" s="48"/>
      <c r="U1466" s="48"/>
    </row>
    <row r="1467" spans="20:21" x14ac:dyDescent="0.2">
      <c r="T1467" s="48"/>
      <c r="U1467" s="48"/>
    </row>
    <row r="1468" spans="20:21" x14ac:dyDescent="0.2">
      <c r="T1468" s="48"/>
      <c r="U1468" s="48"/>
    </row>
    <row r="1469" spans="20:21" x14ac:dyDescent="0.2">
      <c r="T1469" s="48"/>
      <c r="U1469" s="48"/>
    </row>
    <row r="1470" spans="20:21" x14ac:dyDescent="0.2">
      <c r="T1470" s="48"/>
      <c r="U1470" s="48"/>
    </row>
    <row r="1471" spans="20:21" x14ac:dyDescent="0.2">
      <c r="T1471" s="48"/>
      <c r="U1471" s="48"/>
    </row>
    <row r="1472" spans="20:21" x14ac:dyDescent="0.2">
      <c r="T1472" s="48"/>
      <c r="U1472" s="48"/>
    </row>
    <row r="1473" spans="20:21" x14ac:dyDescent="0.2">
      <c r="T1473" s="48"/>
      <c r="U1473" s="48"/>
    </row>
    <row r="1474" spans="20:21" x14ac:dyDescent="0.2">
      <c r="T1474" s="48"/>
      <c r="U1474" s="48"/>
    </row>
    <row r="1475" spans="20:21" x14ac:dyDescent="0.2">
      <c r="T1475" s="48"/>
      <c r="U1475" s="48"/>
    </row>
    <row r="1476" spans="20:21" x14ac:dyDescent="0.2">
      <c r="T1476" s="48"/>
      <c r="U1476" s="48"/>
    </row>
    <row r="1477" spans="20:21" x14ac:dyDescent="0.2">
      <c r="T1477" s="48"/>
      <c r="U1477" s="48"/>
    </row>
    <row r="1478" spans="20:21" x14ac:dyDescent="0.2">
      <c r="T1478" s="48"/>
      <c r="U1478" s="48"/>
    </row>
    <row r="1479" spans="20:21" x14ac:dyDescent="0.2">
      <c r="T1479" s="48"/>
      <c r="U1479" s="48"/>
    </row>
    <row r="1480" spans="20:21" x14ac:dyDescent="0.2">
      <c r="T1480" s="48"/>
      <c r="U1480" s="48"/>
    </row>
    <row r="1481" spans="20:21" x14ac:dyDescent="0.2">
      <c r="T1481" s="48"/>
      <c r="U1481" s="48"/>
    </row>
    <row r="1482" spans="20:21" x14ac:dyDescent="0.2">
      <c r="T1482" s="48"/>
      <c r="U1482" s="48"/>
    </row>
    <row r="1483" spans="20:21" x14ac:dyDescent="0.2">
      <c r="T1483" s="48"/>
      <c r="U1483" s="48"/>
    </row>
    <row r="1484" spans="20:21" x14ac:dyDescent="0.2">
      <c r="T1484" s="48"/>
      <c r="U1484" s="48"/>
    </row>
    <row r="1485" spans="20:21" x14ac:dyDescent="0.2">
      <c r="T1485" s="48"/>
      <c r="U1485" s="48"/>
    </row>
    <row r="1486" spans="20:21" x14ac:dyDescent="0.2">
      <c r="T1486" s="48"/>
      <c r="U1486" s="48"/>
    </row>
    <row r="1487" spans="20:21" x14ac:dyDescent="0.2">
      <c r="T1487" s="48"/>
      <c r="U1487" s="48"/>
    </row>
    <row r="1488" spans="20:21" x14ac:dyDescent="0.2">
      <c r="T1488" s="48"/>
      <c r="U1488" s="48"/>
    </row>
    <row r="1489" spans="20:21" x14ac:dyDescent="0.2">
      <c r="T1489" s="48"/>
      <c r="U1489" s="48"/>
    </row>
    <row r="1490" spans="20:21" x14ac:dyDescent="0.2">
      <c r="T1490" s="48"/>
      <c r="U1490" s="48"/>
    </row>
    <row r="1491" spans="20:21" x14ac:dyDescent="0.2">
      <c r="T1491" s="48"/>
      <c r="U1491" s="48"/>
    </row>
    <row r="1492" spans="20:21" x14ac:dyDescent="0.2">
      <c r="T1492" s="48"/>
      <c r="U1492" s="48"/>
    </row>
    <row r="1493" spans="20:21" x14ac:dyDescent="0.2">
      <c r="T1493" s="48"/>
      <c r="U1493" s="48"/>
    </row>
    <row r="1494" spans="20:21" x14ac:dyDescent="0.2">
      <c r="T1494" s="48"/>
      <c r="U1494" s="48"/>
    </row>
    <row r="1495" spans="20:21" x14ac:dyDescent="0.2">
      <c r="T1495" s="48"/>
      <c r="U1495" s="48"/>
    </row>
    <row r="1496" spans="20:21" x14ac:dyDescent="0.2">
      <c r="T1496" s="48"/>
      <c r="U1496" s="48"/>
    </row>
    <row r="1497" spans="20:21" x14ac:dyDescent="0.2">
      <c r="T1497" s="48"/>
      <c r="U1497" s="48"/>
    </row>
    <row r="1498" spans="20:21" x14ac:dyDescent="0.2">
      <c r="T1498" s="48"/>
      <c r="U1498" s="48"/>
    </row>
    <row r="1499" spans="20:21" x14ac:dyDescent="0.2">
      <c r="T1499" s="48"/>
      <c r="U1499" s="48"/>
    </row>
    <row r="1500" spans="20:21" x14ac:dyDescent="0.2">
      <c r="T1500" s="48"/>
      <c r="U1500" s="48"/>
    </row>
    <row r="1501" spans="20:21" x14ac:dyDescent="0.2">
      <c r="T1501" s="48"/>
      <c r="U1501" s="48"/>
    </row>
    <row r="1502" spans="20:21" x14ac:dyDescent="0.2">
      <c r="T1502" s="48"/>
      <c r="U1502" s="48"/>
    </row>
    <row r="1503" spans="20:21" x14ac:dyDescent="0.2">
      <c r="T1503" s="48"/>
      <c r="U1503" s="48"/>
    </row>
    <row r="1504" spans="20:21" x14ac:dyDescent="0.2">
      <c r="T1504" s="48"/>
      <c r="U1504" s="48"/>
    </row>
    <row r="1505" spans="20:21" x14ac:dyDescent="0.2">
      <c r="T1505" s="48"/>
      <c r="U1505" s="48"/>
    </row>
    <row r="1506" spans="20:21" x14ac:dyDescent="0.2">
      <c r="T1506" s="48"/>
      <c r="U1506" s="48"/>
    </row>
    <row r="1507" spans="20:21" x14ac:dyDescent="0.2">
      <c r="T1507" s="48"/>
      <c r="U1507" s="48"/>
    </row>
    <row r="1508" spans="20:21" x14ac:dyDescent="0.2">
      <c r="T1508" s="48"/>
      <c r="U1508" s="48"/>
    </row>
    <row r="1509" spans="20:21" x14ac:dyDescent="0.2">
      <c r="T1509" s="48"/>
      <c r="U1509" s="48"/>
    </row>
    <row r="1510" spans="20:21" x14ac:dyDescent="0.2">
      <c r="T1510" s="48"/>
      <c r="U1510" s="48"/>
    </row>
    <row r="1511" spans="20:21" x14ac:dyDescent="0.2">
      <c r="T1511" s="48"/>
      <c r="U1511" s="48"/>
    </row>
    <row r="1512" spans="20:21" x14ac:dyDescent="0.2">
      <c r="T1512" s="48"/>
      <c r="U1512" s="48"/>
    </row>
    <row r="1513" spans="20:21" x14ac:dyDescent="0.2">
      <c r="T1513" s="48"/>
      <c r="U1513" s="48"/>
    </row>
    <row r="1514" spans="20:21" x14ac:dyDescent="0.2">
      <c r="T1514" s="48"/>
      <c r="U1514" s="48"/>
    </row>
    <row r="1515" spans="20:21" x14ac:dyDescent="0.2">
      <c r="T1515" s="48"/>
      <c r="U1515" s="48"/>
    </row>
    <row r="1516" spans="20:21" x14ac:dyDescent="0.2">
      <c r="T1516" s="48"/>
      <c r="U1516" s="48"/>
    </row>
    <row r="1517" spans="20:21" x14ac:dyDescent="0.2">
      <c r="T1517" s="48"/>
      <c r="U1517" s="48"/>
    </row>
    <row r="1518" spans="20:21" x14ac:dyDescent="0.2">
      <c r="T1518" s="48"/>
      <c r="U1518" s="48"/>
    </row>
    <row r="1519" spans="20:21" x14ac:dyDescent="0.2">
      <c r="T1519" s="48"/>
      <c r="U1519" s="48"/>
    </row>
    <row r="1520" spans="20:21" x14ac:dyDescent="0.2">
      <c r="T1520" s="48"/>
      <c r="U1520" s="48"/>
    </row>
    <row r="1521" spans="20:21" x14ac:dyDescent="0.2">
      <c r="T1521" s="48"/>
      <c r="U1521" s="48"/>
    </row>
    <row r="1522" spans="20:21" x14ac:dyDescent="0.2">
      <c r="T1522" s="48"/>
      <c r="U1522" s="48"/>
    </row>
    <row r="1523" spans="20:21" x14ac:dyDescent="0.2">
      <c r="T1523" s="48"/>
      <c r="U1523" s="48"/>
    </row>
    <row r="1524" spans="20:21" x14ac:dyDescent="0.2">
      <c r="T1524" s="48"/>
      <c r="U1524" s="48"/>
    </row>
    <row r="1525" spans="20:21" x14ac:dyDescent="0.2">
      <c r="T1525" s="48"/>
      <c r="U1525" s="48"/>
    </row>
    <row r="1526" spans="20:21" x14ac:dyDescent="0.2">
      <c r="T1526" s="48"/>
      <c r="U1526" s="48"/>
    </row>
    <row r="1527" spans="20:21" x14ac:dyDescent="0.2">
      <c r="T1527" s="48"/>
      <c r="U1527" s="48"/>
    </row>
    <row r="1528" spans="20:21" x14ac:dyDescent="0.2">
      <c r="T1528" s="48"/>
      <c r="U1528" s="48"/>
    </row>
    <row r="1529" spans="20:21" x14ac:dyDescent="0.2">
      <c r="T1529" s="48"/>
      <c r="U1529" s="48"/>
    </row>
    <row r="1530" spans="20:21" x14ac:dyDescent="0.2">
      <c r="T1530" s="48"/>
      <c r="U1530" s="48"/>
    </row>
    <row r="1531" spans="20:21" x14ac:dyDescent="0.2">
      <c r="T1531" s="48"/>
      <c r="U1531" s="48"/>
    </row>
    <row r="1532" spans="20:21" x14ac:dyDescent="0.2">
      <c r="T1532" s="48"/>
      <c r="U1532" s="48"/>
    </row>
    <row r="1533" spans="20:21" x14ac:dyDescent="0.2">
      <c r="T1533" s="48"/>
      <c r="U1533" s="48"/>
    </row>
    <row r="1534" spans="20:21" x14ac:dyDescent="0.2">
      <c r="T1534" s="48"/>
      <c r="U1534" s="48"/>
    </row>
    <row r="1535" spans="20:21" x14ac:dyDescent="0.2">
      <c r="T1535" s="48"/>
      <c r="U1535" s="48"/>
    </row>
    <row r="1536" spans="20:21" x14ac:dyDescent="0.2">
      <c r="T1536" s="48"/>
      <c r="U1536" s="48"/>
    </row>
    <row r="1537" spans="20:21" x14ac:dyDescent="0.2">
      <c r="T1537" s="48"/>
      <c r="U1537" s="48"/>
    </row>
    <row r="1538" spans="20:21" x14ac:dyDescent="0.2">
      <c r="T1538" s="48"/>
      <c r="U1538" s="48"/>
    </row>
    <row r="1539" spans="20:21" x14ac:dyDescent="0.2">
      <c r="T1539" s="48"/>
      <c r="U1539" s="48"/>
    </row>
    <row r="1540" spans="20:21" x14ac:dyDescent="0.2">
      <c r="T1540" s="48"/>
      <c r="U1540" s="48"/>
    </row>
    <row r="1541" spans="20:21" x14ac:dyDescent="0.2">
      <c r="T1541" s="48"/>
      <c r="U1541" s="48"/>
    </row>
    <row r="1542" spans="20:21" x14ac:dyDescent="0.2">
      <c r="T1542" s="48"/>
      <c r="U1542" s="48"/>
    </row>
    <row r="1543" spans="20:21" x14ac:dyDescent="0.2">
      <c r="T1543" s="48"/>
      <c r="U1543" s="48"/>
    </row>
    <row r="1544" spans="20:21" x14ac:dyDescent="0.2">
      <c r="T1544" s="48"/>
      <c r="U1544" s="48"/>
    </row>
    <row r="1545" spans="20:21" x14ac:dyDescent="0.2">
      <c r="T1545" s="48"/>
      <c r="U1545" s="48"/>
    </row>
    <row r="1546" spans="20:21" x14ac:dyDescent="0.2">
      <c r="T1546" s="48"/>
      <c r="U1546" s="48"/>
    </row>
    <row r="1547" spans="20:21" x14ac:dyDescent="0.2">
      <c r="T1547" s="48"/>
      <c r="U1547" s="48"/>
    </row>
    <row r="1548" spans="20:21" x14ac:dyDescent="0.2">
      <c r="T1548" s="48"/>
      <c r="U1548" s="48"/>
    </row>
    <row r="1549" spans="20:21" x14ac:dyDescent="0.2">
      <c r="T1549" s="48"/>
      <c r="U1549" s="48"/>
    </row>
    <row r="1550" spans="20:21" x14ac:dyDescent="0.2">
      <c r="T1550" s="48"/>
      <c r="U1550" s="48"/>
    </row>
    <row r="1551" spans="20:21" x14ac:dyDescent="0.2">
      <c r="T1551" s="48"/>
      <c r="U1551" s="48"/>
    </row>
    <row r="1552" spans="20:21" x14ac:dyDescent="0.2">
      <c r="T1552" s="48"/>
      <c r="U1552" s="48"/>
    </row>
    <row r="1553" spans="20:21" x14ac:dyDescent="0.2">
      <c r="T1553" s="48"/>
      <c r="U1553" s="48"/>
    </row>
    <row r="1554" spans="20:21" x14ac:dyDescent="0.2">
      <c r="T1554" s="48"/>
      <c r="U1554" s="48"/>
    </row>
    <row r="1555" spans="20:21" x14ac:dyDescent="0.2">
      <c r="T1555" s="48"/>
      <c r="U1555" s="48"/>
    </row>
    <row r="1556" spans="20:21" x14ac:dyDescent="0.2">
      <c r="T1556" s="48"/>
      <c r="U1556" s="48"/>
    </row>
    <row r="1557" spans="20:21" x14ac:dyDescent="0.2">
      <c r="T1557" s="48"/>
      <c r="U1557" s="48"/>
    </row>
    <row r="1558" spans="20:21" x14ac:dyDescent="0.2">
      <c r="T1558" s="48"/>
      <c r="U1558" s="48"/>
    </row>
    <row r="1559" spans="20:21" x14ac:dyDescent="0.2">
      <c r="T1559" s="48"/>
      <c r="U1559" s="48"/>
    </row>
    <row r="1560" spans="20:21" x14ac:dyDescent="0.2">
      <c r="T1560" s="48"/>
      <c r="U1560" s="48"/>
    </row>
    <row r="1561" spans="20:21" x14ac:dyDescent="0.2">
      <c r="T1561" s="48"/>
      <c r="U1561" s="48"/>
    </row>
    <row r="1562" spans="20:21" x14ac:dyDescent="0.2">
      <c r="T1562" s="48"/>
      <c r="U1562" s="48"/>
    </row>
    <row r="1563" spans="20:21" x14ac:dyDescent="0.2">
      <c r="T1563" s="48"/>
      <c r="U1563" s="48"/>
    </row>
    <row r="1564" spans="20:21" x14ac:dyDescent="0.2">
      <c r="T1564" s="48"/>
      <c r="U1564" s="48"/>
    </row>
    <row r="1565" spans="20:21" x14ac:dyDescent="0.2">
      <c r="T1565" s="48"/>
      <c r="U1565" s="48"/>
    </row>
    <row r="1566" spans="20:21" x14ac:dyDescent="0.2">
      <c r="T1566" s="48"/>
      <c r="U1566" s="48"/>
    </row>
    <row r="1567" spans="20:21" x14ac:dyDescent="0.2">
      <c r="T1567" s="48"/>
      <c r="U1567" s="48"/>
    </row>
    <row r="1568" spans="20:21" x14ac:dyDescent="0.2">
      <c r="T1568" s="48"/>
      <c r="U1568" s="48"/>
    </row>
    <row r="1569" spans="20:21" x14ac:dyDescent="0.2">
      <c r="T1569" s="48"/>
      <c r="U1569" s="48"/>
    </row>
    <row r="1570" spans="20:21" x14ac:dyDescent="0.2">
      <c r="T1570" s="48"/>
      <c r="U1570" s="48"/>
    </row>
    <row r="1571" spans="20:21" x14ac:dyDescent="0.2">
      <c r="T1571" s="48"/>
      <c r="U1571" s="48"/>
    </row>
    <row r="1572" spans="20:21" x14ac:dyDescent="0.2">
      <c r="T1572" s="48"/>
      <c r="U1572" s="48"/>
    </row>
    <row r="1573" spans="20:21" x14ac:dyDescent="0.2">
      <c r="T1573" s="48"/>
      <c r="U1573" s="48"/>
    </row>
    <row r="1574" spans="20:21" x14ac:dyDescent="0.2">
      <c r="T1574" s="48"/>
      <c r="U1574" s="48"/>
    </row>
    <row r="1575" spans="20:21" x14ac:dyDescent="0.2">
      <c r="T1575" s="48"/>
      <c r="U1575" s="48"/>
    </row>
    <row r="1576" spans="20:21" x14ac:dyDescent="0.2">
      <c r="T1576" s="48"/>
      <c r="U1576" s="48"/>
    </row>
    <row r="1577" spans="20:21" x14ac:dyDescent="0.2">
      <c r="T1577" s="48"/>
      <c r="U1577" s="48"/>
    </row>
    <row r="1578" spans="20:21" x14ac:dyDescent="0.2">
      <c r="T1578" s="48"/>
      <c r="U1578" s="48"/>
    </row>
    <row r="1579" spans="20:21" x14ac:dyDescent="0.2">
      <c r="T1579" s="48"/>
      <c r="U1579" s="48"/>
    </row>
    <row r="1580" spans="20:21" x14ac:dyDescent="0.2">
      <c r="T1580" s="48"/>
      <c r="U1580" s="48"/>
    </row>
    <row r="1581" spans="20:21" x14ac:dyDescent="0.2">
      <c r="T1581" s="48"/>
      <c r="U1581" s="48"/>
    </row>
    <row r="1582" spans="20:21" x14ac:dyDescent="0.2">
      <c r="T1582" s="48"/>
      <c r="U1582" s="48"/>
    </row>
    <row r="1583" spans="20:21" x14ac:dyDescent="0.2">
      <c r="T1583" s="48"/>
      <c r="U1583" s="48"/>
    </row>
    <row r="1584" spans="20:21" x14ac:dyDescent="0.2">
      <c r="T1584" s="48"/>
      <c r="U1584" s="48"/>
    </row>
    <row r="1585" spans="20:21" x14ac:dyDescent="0.2">
      <c r="T1585" s="48"/>
      <c r="U1585" s="48"/>
    </row>
    <row r="1586" spans="20:21" x14ac:dyDescent="0.2">
      <c r="T1586" s="48"/>
      <c r="U1586" s="48"/>
    </row>
    <row r="1587" spans="20:21" x14ac:dyDescent="0.2">
      <c r="T1587" s="48"/>
      <c r="U1587" s="48"/>
    </row>
    <row r="1588" spans="20:21" x14ac:dyDescent="0.2">
      <c r="T1588" s="48"/>
      <c r="U1588" s="48"/>
    </row>
    <row r="1589" spans="20:21" x14ac:dyDescent="0.2">
      <c r="T1589" s="48"/>
      <c r="U1589" s="48"/>
    </row>
    <row r="1590" spans="20:21" x14ac:dyDescent="0.2">
      <c r="T1590" s="48"/>
      <c r="U1590" s="48"/>
    </row>
    <row r="1591" spans="20:21" x14ac:dyDescent="0.2">
      <c r="T1591" s="48"/>
      <c r="U1591" s="48"/>
    </row>
    <row r="1592" spans="20:21" x14ac:dyDescent="0.2">
      <c r="T1592" s="48"/>
      <c r="U1592" s="48"/>
    </row>
    <row r="1593" spans="20:21" x14ac:dyDescent="0.2">
      <c r="T1593" s="48"/>
      <c r="U1593" s="48"/>
    </row>
    <row r="1594" spans="20:21" x14ac:dyDescent="0.2">
      <c r="T1594" s="48"/>
      <c r="U1594" s="48"/>
    </row>
    <row r="1595" spans="20:21" x14ac:dyDescent="0.2">
      <c r="T1595" s="48"/>
      <c r="U1595" s="48"/>
    </row>
    <row r="1596" spans="20:21" x14ac:dyDescent="0.2">
      <c r="T1596" s="48"/>
      <c r="U1596" s="48"/>
    </row>
    <row r="1597" spans="20:21" x14ac:dyDescent="0.2">
      <c r="T1597" s="48"/>
      <c r="U1597" s="48"/>
    </row>
    <row r="1598" spans="20:21" x14ac:dyDescent="0.2">
      <c r="T1598" s="48"/>
      <c r="U1598" s="48"/>
    </row>
    <row r="1599" spans="20:21" x14ac:dyDescent="0.2">
      <c r="T1599" s="48"/>
      <c r="U1599" s="48"/>
    </row>
    <row r="1600" spans="20:21" x14ac:dyDescent="0.2">
      <c r="T1600" s="48"/>
      <c r="U1600" s="48"/>
    </row>
    <row r="1601" spans="20:21" x14ac:dyDescent="0.2">
      <c r="T1601" s="48"/>
      <c r="U1601" s="48"/>
    </row>
    <row r="1602" spans="20:21" x14ac:dyDescent="0.2">
      <c r="T1602" s="48"/>
      <c r="U1602" s="48"/>
    </row>
    <row r="1603" spans="20:21" x14ac:dyDescent="0.2">
      <c r="T1603" s="48"/>
      <c r="U1603" s="48"/>
    </row>
    <row r="1604" spans="20:21" x14ac:dyDescent="0.2">
      <c r="T1604" s="48"/>
      <c r="U1604" s="48"/>
    </row>
    <row r="1605" spans="20:21" x14ac:dyDescent="0.2">
      <c r="T1605" s="48"/>
      <c r="U1605" s="48"/>
    </row>
    <row r="1606" spans="20:21" x14ac:dyDescent="0.2">
      <c r="T1606" s="48"/>
      <c r="U1606" s="48"/>
    </row>
    <row r="1607" spans="20:21" x14ac:dyDescent="0.2">
      <c r="T1607" s="48"/>
      <c r="U1607" s="48"/>
    </row>
    <row r="1608" spans="20:21" x14ac:dyDescent="0.2">
      <c r="T1608" s="48"/>
      <c r="U1608" s="48"/>
    </row>
    <row r="1609" spans="20:21" x14ac:dyDescent="0.2">
      <c r="T1609" s="48"/>
      <c r="U1609" s="48"/>
    </row>
    <row r="1610" spans="20:21" x14ac:dyDescent="0.2">
      <c r="T1610" s="48"/>
      <c r="U1610" s="48"/>
    </row>
    <row r="1611" spans="20:21" x14ac:dyDescent="0.2">
      <c r="T1611" s="48"/>
      <c r="U1611" s="48"/>
    </row>
    <row r="1612" spans="20:21" x14ac:dyDescent="0.2">
      <c r="T1612" s="48"/>
      <c r="U1612" s="48"/>
    </row>
    <row r="1613" spans="20:21" x14ac:dyDescent="0.2">
      <c r="T1613" s="48"/>
      <c r="U1613" s="48"/>
    </row>
    <row r="1614" spans="20:21" x14ac:dyDescent="0.2">
      <c r="T1614" s="48"/>
      <c r="U1614" s="48"/>
    </row>
    <row r="1615" spans="20:21" x14ac:dyDescent="0.2">
      <c r="T1615" s="48"/>
      <c r="U1615" s="48"/>
    </row>
    <row r="1616" spans="20:21" x14ac:dyDescent="0.2">
      <c r="T1616" s="48"/>
      <c r="U1616" s="48"/>
    </row>
    <row r="1617" spans="20:21" x14ac:dyDescent="0.2">
      <c r="T1617" s="48"/>
      <c r="U1617" s="48"/>
    </row>
    <row r="1618" spans="20:21" x14ac:dyDescent="0.2">
      <c r="T1618" s="48"/>
      <c r="U1618" s="48"/>
    </row>
    <row r="1619" spans="20:21" x14ac:dyDescent="0.2">
      <c r="T1619" s="48"/>
      <c r="U1619" s="48"/>
    </row>
    <row r="1620" spans="20:21" x14ac:dyDescent="0.2">
      <c r="T1620" s="48"/>
      <c r="U1620" s="48"/>
    </row>
    <row r="1621" spans="20:21" x14ac:dyDescent="0.2">
      <c r="T1621" s="48"/>
      <c r="U1621" s="48"/>
    </row>
    <row r="1622" spans="20:21" x14ac:dyDescent="0.2">
      <c r="T1622" s="48"/>
      <c r="U1622" s="48"/>
    </row>
    <row r="1623" spans="20:21" x14ac:dyDescent="0.2">
      <c r="T1623" s="48"/>
      <c r="U1623" s="48"/>
    </row>
    <row r="1624" spans="20:21" x14ac:dyDescent="0.2">
      <c r="T1624" s="48"/>
      <c r="U1624" s="48"/>
    </row>
    <row r="1625" spans="20:21" x14ac:dyDescent="0.2">
      <c r="T1625" s="48"/>
      <c r="U1625" s="48"/>
    </row>
    <row r="1626" spans="20:21" x14ac:dyDescent="0.2">
      <c r="T1626" s="48"/>
      <c r="U1626" s="48"/>
    </row>
    <row r="1627" spans="20:21" x14ac:dyDescent="0.2">
      <c r="T1627" s="48"/>
      <c r="U1627" s="48"/>
    </row>
    <row r="1628" spans="20:21" x14ac:dyDescent="0.2">
      <c r="T1628" s="48"/>
      <c r="U1628" s="48"/>
    </row>
    <row r="1629" spans="20:21" x14ac:dyDescent="0.2">
      <c r="T1629" s="48"/>
      <c r="U1629" s="48"/>
    </row>
    <row r="1630" spans="20:21" x14ac:dyDescent="0.2">
      <c r="T1630" s="48"/>
      <c r="U1630" s="48"/>
    </row>
    <row r="1631" spans="20:21" x14ac:dyDescent="0.2">
      <c r="T1631" s="48"/>
      <c r="U1631" s="48"/>
    </row>
    <row r="1632" spans="20:21" x14ac:dyDescent="0.2">
      <c r="T1632" s="48"/>
      <c r="U1632" s="48"/>
    </row>
    <row r="1633" spans="20:21" x14ac:dyDescent="0.2">
      <c r="T1633" s="48"/>
      <c r="U1633" s="48"/>
    </row>
    <row r="1634" spans="20:21" x14ac:dyDescent="0.2">
      <c r="T1634" s="48"/>
      <c r="U1634" s="48"/>
    </row>
    <row r="1635" spans="20:21" x14ac:dyDescent="0.2">
      <c r="T1635" s="48"/>
      <c r="U1635" s="48"/>
    </row>
    <row r="1636" spans="20:21" x14ac:dyDescent="0.2">
      <c r="T1636" s="48"/>
      <c r="U1636" s="48"/>
    </row>
    <row r="1637" spans="20:21" x14ac:dyDescent="0.2">
      <c r="T1637" s="48"/>
      <c r="U1637" s="48"/>
    </row>
    <row r="1638" spans="20:21" x14ac:dyDescent="0.2">
      <c r="T1638" s="48"/>
      <c r="U1638" s="48"/>
    </row>
    <row r="1639" spans="20:21" x14ac:dyDescent="0.2">
      <c r="T1639" s="48"/>
      <c r="U1639" s="48"/>
    </row>
    <row r="1640" spans="20:21" x14ac:dyDescent="0.2">
      <c r="T1640" s="48"/>
      <c r="U1640" s="48"/>
    </row>
    <row r="1641" spans="20:21" x14ac:dyDescent="0.2">
      <c r="T1641" s="48"/>
      <c r="U1641" s="48"/>
    </row>
    <row r="1642" spans="20:21" x14ac:dyDescent="0.2">
      <c r="T1642" s="48"/>
      <c r="U1642" s="48"/>
    </row>
    <row r="1643" spans="20:21" x14ac:dyDescent="0.2">
      <c r="T1643" s="48"/>
      <c r="U1643" s="48"/>
    </row>
    <row r="1644" spans="20:21" x14ac:dyDescent="0.2">
      <c r="T1644" s="48"/>
      <c r="U1644" s="48"/>
    </row>
    <row r="1645" spans="20:21" x14ac:dyDescent="0.2">
      <c r="T1645" s="48"/>
      <c r="U1645" s="48"/>
    </row>
    <row r="1646" spans="20:21" x14ac:dyDescent="0.2">
      <c r="T1646" s="48"/>
      <c r="U1646" s="48"/>
    </row>
    <row r="1647" spans="20:21" x14ac:dyDescent="0.2">
      <c r="T1647" s="48"/>
      <c r="U1647" s="48"/>
    </row>
    <row r="1648" spans="20:21" x14ac:dyDescent="0.2">
      <c r="T1648" s="48"/>
      <c r="U1648" s="48"/>
    </row>
    <row r="1649" spans="20:21" x14ac:dyDescent="0.2">
      <c r="T1649" s="48"/>
      <c r="U1649" s="48"/>
    </row>
    <row r="1650" spans="20:21" x14ac:dyDescent="0.2">
      <c r="T1650" s="48"/>
      <c r="U1650" s="48"/>
    </row>
    <row r="1651" spans="20:21" x14ac:dyDescent="0.2">
      <c r="T1651" s="48"/>
      <c r="U1651" s="48"/>
    </row>
    <row r="1652" spans="20:21" x14ac:dyDescent="0.2">
      <c r="T1652" s="48"/>
      <c r="U1652" s="48"/>
    </row>
    <row r="1653" spans="20:21" x14ac:dyDescent="0.2">
      <c r="T1653" s="48"/>
      <c r="U1653" s="48"/>
    </row>
    <row r="1654" spans="20:21" x14ac:dyDescent="0.2">
      <c r="T1654" s="48"/>
      <c r="U1654" s="48"/>
    </row>
    <row r="1655" spans="20:21" x14ac:dyDescent="0.2">
      <c r="T1655" s="48"/>
      <c r="U1655" s="48"/>
    </row>
    <row r="1656" spans="20:21" x14ac:dyDescent="0.2">
      <c r="T1656" s="48"/>
      <c r="U1656" s="48"/>
    </row>
    <row r="1657" spans="20:21" x14ac:dyDescent="0.2">
      <c r="T1657" s="48"/>
      <c r="U1657" s="48"/>
    </row>
    <row r="1658" spans="20:21" x14ac:dyDescent="0.2">
      <c r="T1658" s="48"/>
      <c r="U1658" s="48"/>
    </row>
    <row r="1659" spans="20:21" x14ac:dyDescent="0.2">
      <c r="T1659" s="48"/>
      <c r="U1659" s="48"/>
    </row>
    <row r="1660" spans="20:21" x14ac:dyDescent="0.2">
      <c r="T1660" s="48"/>
      <c r="U1660" s="48"/>
    </row>
    <row r="1661" spans="20:21" x14ac:dyDescent="0.2">
      <c r="T1661" s="48"/>
      <c r="U1661" s="48"/>
    </row>
    <row r="1662" spans="20:21" x14ac:dyDescent="0.2">
      <c r="T1662" s="48"/>
      <c r="U1662" s="48"/>
    </row>
    <row r="1663" spans="20:21" x14ac:dyDescent="0.2">
      <c r="T1663" s="48"/>
      <c r="U1663" s="48"/>
    </row>
    <row r="1664" spans="20:21" x14ac:dyDescent="0.2">
      <c r="T1664" s="48"/>
      <c r="U1664" s="48"/>
    </row>
    <row r="1665" spans="20:21" x14ac:dyDescent="0.2">
      <c r="T1665" s="48"/>
      <c r="U1665" s="48"/>
    </row>
    <row r="1666" spans="20:21" x14ac:dyDescent="0.2">
      <c r="T1666" s="48"/>
      <c r="U1666" s="48"/>
    </row>
    <row r="1667" spans="20:21" x14ac:dyDescent="0.2">
      <c r="T1667" s="48"/>
      <c r="U1667" s="48"/>
    </row>
    <row r="1668" spans="20:21" x14ac:dyDescent="0.2">
      <c r="T1668" s="48"/>
      <c r="U1668" s="48"/>
    </row>
    <row r="1669" spans="20:21" x14ac:dyDescent="0.2">
      <c r="T1669" s="48"/>
      <c r="U1669" s="48"/>
    </row>
    <row r="1670" spans="20:21" x14ac:dyDescent="0.2">
      <c r="T1670" s="48"/>
      <c r="U1670" s="48"/>
    </row>
    <row r="1671" spans="20:21" x14ac:dyDescent="0.2">
      <c r="T1671" s="48"/>
      <c r="U1671" s="48"/>
    </row>
    <row r="1672" spans="20:21" x14ac:dyDescent="0.2">
      <c r="T1672" s="48"/>
      <c r="U1672" s="48"/>
    </row>
    <row r="1673" spans="20:21" x14ac:dyDescent="0.2">
      <c r="T1673" s="48"/>
      <c r="U1673" s="48"/>
    </row>
    <row r="1674" spans="20:21" x14ac:dyDescent="0.2">
      <c r="T1674" s="48"/>
      <c r="U1674" s="48"/>
    </row>
    <row r="1675" spans="20:21" x14ac:dyDescent="0.2">
      <c r="T1675" s="48"/>
      <c r="U1675" s="48"/>
    </row>
    <row r="1676" spans="20:21" x14ac:dyDescent="0.2">
      <c r="T1676" s="48"/>
      <c r="U1676" s="48"/>
    </row>
    <row r="1677" spans="20:21" x14ac:dyDescent="0.2">
      <c r="T1677" s="48"/>
      <c r="U1677" s="48"/>
    </row>
    <row r="1678" spans="20:21" x14ac:dyDescent="0.2">
      <c r="T1678" s="48"/>
      <c r="U1678" s="48"/>
    </row>
    <row r="1679" spans="20:21" x14ac:dyDescent="0.2">
      <c r="T1679" s="48"/>
      <c r="U1679" s="48"/>
    </row>
    <row r="1680" spans="20:21" x14ac:dyDescent="0.2">
      <c r="T1680" s="48"/>
      <c r="U1680" s="48"/>
    </row>
    <row r="1681" spans="20:21" x14ac:dyDescent="0.2">
      <c r="T1681" s="48"/>
      <c r="U1681" s="48"/>
    </row>
    <row r="1682" spans="20:21" x14ac:dyDescent="0.2">
      <c r="T1682" s="48"/>
      <c r="U1682" s="48"/>
    </row>
    <row r="1683" spans="20:21" x14ac:dyDescent="0.2">
      <c r="T1683" s="48"/>
      <c r="U1683" s="48"/>
    </row>
    <row r="1684" spans="20:21" x14ac:dyDescent="0.2">
      <c r="T1684" s="48"/>
      <c r="U1684" s="48"/>
    </row>
    <row r="1685" spans="20:21" x14ac:dyDescent="0.2">
      <c r="T1685" s="48"/>
      <c r="U1685" s="48"/>
    </row>
    <row r="1686" spans="20:21" x14ac:dyDescent="0.2">
      <c r="T1686" s="48"/>
      <c r="U1686" s="48"/>
    </row>
    <row r="1687" spans="20:21" x14ac:dyDescent="0.2">
      <c r="T1687" s="48"/>
      <c r="U1687" s="48"/>
    </row>
    <row r="1688" spans="20:21" x14ac:dyDescent="0.2">
      <c r="T1688" s="48"/>
      <c r="U1688" s="48"/>
    </row>
    <row r="1689" spans="20:21" x14ac:dyDescent="0.2">
      <c r="T1689" s="48"/>
      <c r="U1689" s="48"/>
    </row>
    <row r="1690" spans="20:21" x14ac:dyDescent="0.2">
      <c r="T1690" s="48"/>
      <c r="U1690" s="48"/>
    </row>
    <row r="1691" spans="20:21" x14ac:dyDescent="0.2">
      <c r="T1691" s="48"/>
      <c r="U1691" s="48"/>
    </row>
    <row r="1692" spans="20:21" x14ac:dyDescent="0.2">
      <c r="T1692" s="48"/>
      <c r="U1692" s="48"/>
    </row>
    <row r="1693" spans="20:21" x14ac:dyDescent="0.2">
      <c r="T1693" s="48"/>
      <c r="U1693" s="48"/>
    </row>
    <row r="1694" spans="20:21" x14ac:dyDescent="0.2">
      <c r="T1694" s="48"/>
      <c r="U1694" s="48"/>
    </row>
    <row r="1695" spans="20:21" x14ac:dyDescent="0.2">
      <c r="T1695" s="48"/>
      <c r="U1695" s="48"/>
    </row>
    <row r="1696" spans="20:21" x14ac:dyDescent="0.2">
      <c r="T1696" s="48"/>
      <c r="U1696" s="48"/>
    </row>
    <row r="1697" spans="20:21" x14ac:dyDescent="0.2">
      <c r="T1697" s="48"/>
      <c r="U1697" s="48"/>
    </row>
    <row r="1698" spans="20:21" x14ac:dyDescent="0.2">
      <c r="T1698" s="48"/>
      <c r="U1698" s="48"/>
    </row>
    <row r="1699" spans="20:21" x14ac:dyDescent="0.2">
      <c r="T1699" s="48"/>
      <c r="U1699" s="48"/>
    </row>
    <row r="1700" spans="20:21" x14ac:dyDescent="0.2">
      <c r="T1700" s="48"/>
      <c r="U1700" s="48"/>
    </row>
    <row r="1701" spans="20:21" x14ac:dyDescent="0.2">
      <c r="T1701" s="48"/>
      <c r="U1701" s="48"/>
    </row>
    <row r="1702" spans="20:21" x14ac:dyDescent="0.2">
      <c r="T1702" s="48"/>
      <c r="U1702" s="48"/>
    </row>
    <row r="1703" spans="20:21" x14ac:dyDescent="0.2">
      <c r="T1703" s="48"/>
      <c r="U1703" s="48"/>
    </row>
    <row r="1704" spans="20:21" x14ac:dyDescent="0.2">
      <c r="T1704" s="48"/>
      <c r="U1704" s="48"/>
    </row>
    <row r="1705" spans="20:21" x14ac:dyDescent="0.2">
      <c r="T1705" s="48"/>
      <c r="U1705" s="48"/>
    </row>
    <row r="1706" spans="20:21" x14ac:dyDescent="0.2">
      <c r="T1706" s="48"/>
      <c r="U1706" s="48"/>
    </row>
    <row r="1707" spans="20:21" x14ac:dyDescent="0.2">
      <c r="T1707" s="48"/>
      <c r="U1707" s="48"/>
    </row>
    <row r="1708" spans="20:21" x14ac:dyDescent="0.2">
      <c r="T1708" s="48"/>
      <c r="U1708" s="48"/>
    </row>
    <row r="1709" spans="20:21" x14ac:dyDescent="0.2">
      <c r="T1709" s="48"/>
      <c r="U1709" s="48"/>
    </row>
    <row r="1710" spans="20:21" x14ac:dyDescent="0.2">
      <c r="T1710" s="48"/>
      <c r="U1710" s="48"/>
    </row>
    <row r="1711" spans="20:21" x14ac:dyDescent="0.2">
      <c r="T1711" s="48"/>
      <c r="U1711" s="48"/>
    </row>
    <row r="1712" spans="20:21" x14ac:dyDescent="0.2">
      <c r="T1712" s="48"/>
      <c r="U1712" s="48"/>
    </row>
    <row r="1713" spans="20:21" x14ac:dyDescent="0.2">
      <c r="T1713" s="48"/>
      <c r="U1713" s="48"/>
    </row>
    <row r="1714" spans="20:21" x14ac:dyDescent="0.2">
      <c r="T1714" s="48"/>
      <c r="U1714" s="48"/>
    </row>
    <row r="1715" spans="20:21" x14ac:dyDescent="0.2">
      <c r="T1715" s="48"/>
      <c r="U1715" s="48"/>
    </row>
    <row r="1716" spans="20:21" x14ac:dyDescent="0.2">
      <c r="T1716" s="48"/>
      <c r="U1716" s="48"/>
    </row>
    <row r="1717" spans="20:21" x14ac:dyDescent="0.2">
      <c r="T1717" s="48"/>
      <c r="U1717" s="48"/>
    </row>
    <row r="1718" spans="20:21" x14ac:dyDescent="0.2">
      <c r="T1718" s="48"/>
      <c r="U1718" s="48"/>
    </row>
    <row r="1719" spans="20:21" x14ac:dyDescent="0.2">
      <c r="T1719" s="48"/>
      <c r="U1719" s="48"/>
    </row>
    <row r="1720" spans="20:21" x14ac:dyDescent="0.2">
      <c r="T1720" s="48"/>
      <c r="U1720" s="48"/>
    </row>
    <row r="1721" spans="20:21" x14ac:dyDescent="0.2">
      <c r="T1721" s="48"/>
      <c r="U1721" s="48"/>
    </row>
    <row r="1722" spans="20:21" x14ac:dyDescent="0.2">
      <c r="T1722" s="48"/>
      <c r="U1722" s="48"/>
    </row>
    <row r="1723" spans="20:21" x14ac:dyDescent="0.2">
      <c r="T1723" s="48"/>
      <c r="U1723" s="48"/>
    </row>
    <row r="1724" spans="20:21" x14ac:dyDescent="0.2">
      <c r="T1724" s="48"/>
      <c r="U1724" s="48"/>
    </row>
    <row r="1725" spans="20:21" x14ac:dyDescent="0.2">
      <c r="T1725" s="48"/>
      <c r="U1725" s="48"/>
    </row>
    <row r="1726" spans="20:21" x14ac:dyDescent="0.2">
      <c r="T1726" s="48"/>
      <c r="U1726" s="48"/>
    </row>
    <row r="1727" spans="20:21" x14ac:dyDescent="0.2">
      <c r="T1727" s="48"/>
      <c r="U1727" s="48"/>
    </row>
    <row r="1728" spans="20:21" x14ac:dyDescent="0.2">
      <c r="T1728" s="48"/>
      <c r="U1728" s="48"/>
    </row>
    <row r="1729" spans="20:21" x14ac:dyDescent="0.2">
      <c r="T1729" s="48"/>
      <c r="U1729" s="48"/>
    </row>
    <row r="1730" spans="20:21" x14ac:dyDescent="0.2">
      <c r="T1730" s="48"/>
      <c r="U1730" s="48"/>
    </row>
    <row r="1731" spans="20:21" x14ac:dyDescent="0.2">
      <c r="T1731" s="48"/>
      <c r="U1731" s="48"/>
    </row>
    <row r="1732" spans="20:21" x14ac:dyDescent="0.2">
      <c r="T1732" s="48"/>
      <c r="U1732" s="48"/>
    </row>
    <row r="1733" spans="20:21" x14ac:dyDescent="0.2">
      <c r="T1733" s="48"/>
      <c r="U1733" s="48"/>
    </row>
    <row r="1734" spans="20:21" x14ac:dyDescent="0.2">
      <c r="T1734" s="48"/>
      <c r="U1734" s="48"/>
    </row>
    <row r="1735" spans="20:21" x14ac:dyDescent="0.2">
      <c r="T1735" s="48"/>
      <c r="U1735" s="48"/>
    </row>
    <row r="1736" spans="20:21" x14ac:dyDescent="0.2">
      <c r="T1736" s="48"/>
      <c r="U1736" s="48"/>
    </row>
    <row r="1737" spans="20:21" x14ac:dyDescent="0.2">
      <c r="T1737" s="48"/>
      <c r="U1737" s="48"/>
    </row>
    <row r="1738" spans="20:21" x14ac:dyDescent="0.2">
      <c r="T1738" s="48"/>
      <c r="U1738" s="48"/>
    </row>
    <row r="1739" spans="20:21" x14ac:dyDescent="0.2">
      <c r="T1739" s="48"/>
      <c r="U1739" s="48"/>
    </row>
    <row r="1740" spans="20:21" x14ac:dyDescent="0.2">
      <c r="T1740" s="48"/>
      <c r="U1740" s="48"/>
    </row>
    <row r="1741" spans="20:21" x14ac:dyDescent="0.2">
      <c r="T1741" s="48"/>
      <c r="U1741" s="48"/>
    </row>
    <row r="1742" spans="20:21" x14ac:dyDescent="0.2">
      <c r="T1742" s="48"/>
      <c r="U1742" s="48"/>
    </row>
    <row r="1743" spans="20:21" x14ac:dyDescent="0.2">
      <c r="T1743" s="48"/>
      <c r="U1743" s="48"/>
    </row>
    <row r="1744" spans="20:21" x14ac:dyDescent="0.2">
      <c r="T1744" s="48"/>
      <c r="U1744" s="48"/>
    </row>
    <row r="1745" spans="20:21" x14ac:dyDescent="0.2">
      <c r="T1745" s="48"/>
      <c r="U1745" s="48"/>
    </row>
    <row r="1746" spans="20:21" x14ac:dyDescent="0.2">
      <c r="T1746" s="48"/>
      <c r="U1746" s="48"/>
    </row>
    <row r="1747" spans="20:21" x14ac:dyDescent="0.2">
      <c r="T1747" s="48"/>
      <c r="U1747" s="48"/>
    </row>
    <row r="1748" spans="20:21" x14ac:dyDescent="0.2">
      <c r="T1748" s="48"/>
      <c r="U1748" s="48"/>
    </row>
    <row r="1749" spans="20:21" x14ac:dyDescent="0.2">
      <c r="T1749" s="48"/>
      <c r="U1749" s="48"/>
    </row>
    <row r="1750" spans="20:21" x14ac:dyDescent="0.2">
      <c r="T1750" s="48"/>
      <c r="U1750" s="48"/>
    </row>
    <row r="1751" spans="20:21" x14ac:dyDescent="0.2">
      <c r="T1751" s="48"/>
      <c r="U1751" s="48"/>
    </row>
    <row r="1752" spans="20:21" x14ac:dyDescent="0.2">
      <c r="T1752" s="48"/>
      <c r="U1752" s="48"/>
    </row>
    <row r="1753" spans="20:21" x14ac:dyDescent="0.2">
      <c r="T1753" s="48"/>
      <c r="U1753" s="48"/>
    </row>
    <row r="1754" spans="20:21" x14ac:dyDescent="0.2">
      <c r="T1754" s="48"/>
      <c r="U1754" s="48"/>
    </row>
    <row r="1755" spans="20:21" x14ac:dyDescent="0.2">
      <c r="T1755" s="48"/>
      <c r="U1755" s="48"/>
    </row>
    <row r="1756" spans="20:21" x14ac:dyDescent="0.2">
      <c r="T1756" s="48"/>
      <c r="U1756" s="48"/>
    </row>
    <row r="1757" spans="20:21" x14ac:dyDescent="0.2">
      <c r="T1757" s="48"/>
      <c r="U1757" s="48"/>
    </row>
    <row r="1758" spans="20:21" x14ac:dyDescent="0.2">
      <c r="T1758" s="48"/>
      <c r="U1758" s="48"/>
    </row>
    <row r="1759" spans="20:21" x14ac:dyDescent="0.2">
      <c r="T1759" s="48"/>
      <c r="U1759" s="48"/>
    </row>
    <row r="1760" spans="20:21" x14ac:dyDescent="0.2">
      <c r="T1760" s="48"/>
      <c r="U1760" s="48"/>
    </row>
    <row r="1761" spans="20:21" x14ac:dyDescent="0.2">
      <c r="T1761" s="48"/>
      <c r="U1761" s="48"/>
    </row>
    <row r="1762" spans="20:21" x14ac:dyDescent="0.2">
      <c r="T1762" s="48"/>
      <c r="U1762" s="48"/>
    </row>
    <row r="1763" spans="20:21" x14ac:dyDescent="0.2">
      <c r="T1763" s="48"/>
      <c r="U1763" s="48"/>
    </row>
    <row r="1764" spans="20:21" x14ac:dyDescent="0.2">
      <c r="T1764" s="48"/>
      <c r="U1764" s="48"/>
    </row>
    <row r="1765" spans="20:21" x14ac:dyDescent="0.2">
      <c r="T1765" s="48"/>
      <c r="U1765" s="48"/>
    </row>
    <row r="1766" spans="20:21" x14ac:dyDescent="0.2">
      <c r="T1766" s="48"/>
      <c r="U1766" s="48"/>
    </row>
    <row r="1767" spans="20:21" x14ac:dyDescent="0.2">
      <c r="T1767" s="48"/>
      <c r="U1767" s="48"/>
    </row>
    <row r="1768" spans="20:21" x14ac:dyDescent="0.2">
      <c r="T1768" s="48"/>
      <c r="U1768" s="48"/>
    </row>
    <row r="1769" spans="20:21" x14ac:dyDescent="0.2">
      <c r="T1769" s="48"/>
      <c r="U1769" s="48"/>
    </row>
    <row r="1770" spans="20:21" x14ac:dyDescent="0.2">
      <c r="T1770" s="48"/>
      <c r="U1770" s="48"/>
    </row>
    <row r="1771" spans="20:21" x14ac:dyDescent="0.2">
      <c r="T1771" s="48"/>
      <c r="U1771" s="48"/>
    </row>
    <row r="1772" spans="20:21" x14ac:dyDescent="0.2">
      <c r="T1772" s="48"/>
      <c r="U1772" s="48"/>
    </row>
    <row r="1773" spans="20:21" x14ac:dyDescent="0.2">
      <c r="T1773" s="48"/>
      <c r="U1773" s="48"/>
    </row>
    <row r="1774" spans="20:21" x14ac:dyDescent="0.2">
      <c r="T1774" s="48"/>
      <c r="U1774" s="48"/>
    </row>
    <row r="1775" spans="20:21" x14ac:dyDescent="0.2">
      <c r="T1775" s="48"/>
      <c r="U1775" s="48"/>
    </row>
    <row r="1776" spans="20:21" x14ac:dyDescent="0.2">
      <c r="T1776" s="48"/>
      <c r="U1776" s="48"/>
    </row>
    <row r="1777" spans="20:21" x14ac:dyDescent="0.2">
      <c r="T1777" s="48"/>
      <c r="U1777" s="48"/>
    </row>
    <row r="1778" spans="20:21" x14ac:dyDescent="0.2">
      <c r="T1778" s="48"/>
      <c r="U1778" s="48"/>
    </row>
    <row r="1779" spans="20:21" x14ac:dyDescent="0.2">
      <c r="T1779" s="48"/>
      <c r="U1779" s="48"/>
    </row>
    <row r="1780" spans="20:21" x14ac:dyDescent="0.2">
      <c r="T1780" s="48"/>
      <c r="U1780" s="48"/>
    </row>
    <row r="1781" spans="20:21" x14ac:dyDescent="0.2">
      <c r="T1781" s="48"/>
      <c r="U1781" s="48"/>
    </row>
    <row r="1782" spans="20:21" x14ac:dyDescent="0.2">
      <c r="T1782" s="48"/>
      <c r="U1782" s="48"/>
    </row>
    <row r="1783" spans="20:21" x14ac:dyDescent="0.2">
      <c r="T1783" s="48"/>
      <c r="U1783" s="48"/>
    </row>
    <row r="1784" spans="20:21" x14ac:dyDescent="0.2">
      <c r="T1784" s="48"/>
      <c r="U1784" s="48"/>
    </row>
    <row r="1785" spans="20:21" x14ac:dyDescent="0.2">
      <c r="T1785" s="48"/>
      <c r="U1785" s="48"/>
    </row>
    <row r="1786" spans="20:21" x14ac:dyDescent="0.2">
      <c r="T1786" s="48"/>
      <c r="U1786" s="48"/>
    </row>
    <row r="1787" spans="20:21" x14ac:dyDescent="0.2">
      <c r="T1787" s="48"/>
      <c r="U1787" s="48"/>
    </row>
    <row r="1788" spans="20:21" x14ac:dyDescent="0.2">
      <c r="T1788" s="48"/>
      <c r="U1788" s="48"/>
    </row>
    <row r="1789" spans="20:21" x14ac:dyDescent="0.2">
      <c r="T1789" s="48"/>
      <c r="U1789" s="48"/>
    </row>
    <row r="1790" spans="20:21" x14ac:dyDescent="0.2">
      <c r="T1790" s="48"/>
      <c r="U1790" s="48"/>
    </row>
    <row r="1791" spans="20:21" x14ac:dyDescent="0.2">
      <c r="T1791" s="48"/>
      <c r="U1791" s="48"/>
    </row>
    <row r="1792" spans="20:21" x14ac:dyDescent="0.2">
      <c r="T1792" s="48"/>
      <c r="U1792" s="48"/>
    </row>
    <row r="1793" spans="20:21" x14ac:dyDescent="0.2">
      <c r="T1793" s="48"/>
      <c r="U1793" s="48"/>
    </row>
    <row r="1794" spans="20:21" x14ac:dyDescent="0.2">
      <c r="T1794" s="48"/>
      <c r="U1794" s="48"/>
    </row>
    <row r="1795" spans="20:21" x14ac:dyDescent="0.2">
      <c r="T1795" s="48"/>
      <c r="U1795" s="48"/>
    </row>
    <row r="1796" spans="20:21" x14ac:dyDescent="0.2">
      <c r="T1796" s="48"/>
      <c r="U1796" s="48"/>
    </row>
    <row r="1797" spans="20:21" x14ac:dyDescent="0.2">
      <c r="T1797" s="48"/>
      <c r="U1797" s="48"/>
    </row>
    <row r="1798" spans="20:21" x14ac:dyDescent="0.2">
      <c r="T1798" s="48"/>
      <c r="U1798" s="48"/>
    </row>
    <row r="1799" spans="20:21" x14ac:dyDescent="0.2">
      <c r="T1799" s="48"/>
      <c r="U1799" s="48"/>
    </row>
    <row r="1800" spans="20:21" x14ac:dyDescent="0.2">
      <c r="T1800" s="48"/>
      <c r="U1800" s="48"/>
    </row>
    <row r="1801" spans="20:21" x14ac:dyDescent="0.2">
      <c r="T1801" s="48"/>
      <c r="U1801" s="48"/>
    </row>
    <row r="1802" spans="20:21" x14ac:dyDescent="0.2">
      <c r="T1802" s="48"/>
      <c r="U1802" s="48"/>
    </row>
    <row r="1803" spans="20:21" x14ac:dyDescent="0.2">
      <c r="T1803" s="48"/>
      <c r="U1803" s="48"/>
    </row>
    <row r="1804" spans="20:21" x14ac:dyDescent="0.2">
      <c r="T1804" s="48"/>
      <c r="U1804" s="48"/>
    </row>
    <row r="1805" spans="20:21" x14ac:dyDescent="0.2">
      <c r="T1805" s="48"/>
      <c r="U1805" s="48"/>
    </row>
    <row r="1806" spans="20:21" x14ac:dyDescent="0.2">
      <c r="T1806" s="48"/>
      <c r="U1806" s="48"/>
    </row>
    <row r="1807" spans="20:21" x14ac:dyDescent="0.2">
      <c r="T1807" s="48"/>
      <c r="U1807" s="48"/>
    </row>
    <row r="1808" spans="20:21" x14ac:dyDescent="0.2">
      <c r="T1808" s="48"/>
      <c r="U1808" s="48"/>
    </row>
    <row r="1809" spans="20:21" x14ac:dyDescent="0.2">
      <c r="T1809" s="48"/>
      <c r="U1809" s="48"/>
    </row>
    <row r="1810" spans="20:21" x14ac:dyDescent="0.2">
      <c r="T1810" s="48"/>
      <c r="U1810" s="48"/>
    </row>
    <row r="1811" spans="20:21" x14ac:dyDescent="0.2">
      <c r="T1811" s="48"/>
      <c r="U1811" s="48"/>
    </row>
    <row r="1812" spans="20:21" x14ac:dyDescent="0.2">
      <c r="T1812" s="48"/>
      <c r="U1812" s="48"/>
    </row>
    <row r="1813" spans="20:21" x14ac:dyDescent="0.2">
      <c r="T1813" s="48"/>
      <c r="U1813" s="48"/>
    </row>
    <row r="1814" spans="20:21" x14ac:dyDescent="0.2">
      <c r="T1814" s="48"/>
      <c r="U1814" s="48"/>
    </row>
    <row r="1815" spans="20:21" x14ac:dyDescent="0.2">
      <c r="T1815" s="48"/>
      <c r="U1815" s="48"/>
    </row>
    <row r="1816" spans="20:21" x14ac:dyDescent="0.2">
      <c r="T1816" s="48"/>
      <c r="U1816" s="48"/>
    </row>
    <row r="1817" spans="20:21" x14ac:dyDescent="0.2">
      <c r="T1817" s="48"/>
      <c r="U1817" s="48"/>
    </row>
    <row r="1818" spans="20:21" x14ac:dyDescent="0.2">
      <c r="T1818" s="48"/>
      <c r="U1818" s="48"/>
    </row>
    <row r="1819" spans="20:21" x14ac:dyDescent="0.2">
      <c r="T1819" s="48"/>
      <c r="U1819" s="48"/>
    </row>
    <row r="1820" spans="20:21" x14ac:dyDescent="0.2">
      <c r="T1820" s="48"/>
      <c r="U1820" s="48"/>
    </row>
    <row r="1821" spans="20:21" x14ac:dyDescent="0.2">
      <c r="T1821" s="48"/>
      <c r="U1821" s="48"/>
    </row>
    <row r="1822" spans="20:21" x14ac:dyDescent="0.2">
      <c r="T1822" s="48"/>
      <c r="U1822" s="48"/>
    </row>
    <row r="1823" spans="20:21" x14ac:dyDescent="0.2">
      <c r="T1823" s="48"/>
      <c r="U1823" s="48"/>
    </row>
    <row r="1824" spans="20:21" x14ac:dyDescent="0.2">
      <c r="T1824" s="48"/>
      <c r="U1824" s="48"/>
    </row>
    <row r="1825" spans="20:21" x14ac:dyDescent="0.2">
      <c r="T1825" s="48"/>
      <c r="U1825" s="48"/>
    </row>
    <row r="1826" spans="20:21" x14ac:dyDescent="0.2">
      <c r="T1826" s="48"/>
      <c r="U1826" s="48"/>
    </row>
    <row r="1827" spans="20:21" x14ac:dyDescent="0.2">
      <c r="T1827" s="48"/>
      <c r="U1827" s="48"/>
    </row>
    <row r="1828" spans="20:21" x14ac:dyDescent="0.2">
      <c r="T1828" s="48"/>
      <c r="U1828" s="48"/>
    </row>
    <row r="1829" spans="20:21" x14ac:dyDescent="0.2">
      <c r="T1829" s="48"/>
      <c r="U1829" s="48"/>
    </row>
    <row r="1830" spans="20:21" x14ac:dyDescent="0.2">
      <c r="T1830" s="48"/>
      <c r="U1830" s="48"/>
    </row>
    <row r="1831" spans="20:21" x14ac:dyDescent="0.2">
      <c r="T1831" s="48"/>
      <c r="U1831" s="48"/>
    </row>
    <row r="1832" spans="20:21" x14ac:dyDescent="0.2">
      <c r="T1832" s="48"/>
      <c r="U1832" s="48"/>
    </row>
    <row r="1833" spans="20:21" x14ac:dyDescent="0.2">
      <c r="T1833" s="48"/>
      <c r="U1833" s="48"/>
    </row>
    <row r="1834" spans="20:21" x14ac:dyDescent="0.2">
      <c r="T1834" s="48"/>
      <c r="U1834" s="48"/>
    </row>
    <row r="1835" spans="20:21" x14ac:dyDescent="0.2">
      <c r="T1835" s="48"/>
      <c r="U1835" s="48"/>
    </row>
    <row r="1836" spans="20:21" x14ac:dyDescent="0.2">
      <c r="T1836" s="48"/>
      <c r="U1836" s="48"/>
    </row>
    <row r="1837" spans="20:21" x14ac:dyDescent="0.2">
      <c r="T1837" s="48"/>
      <c r="U1837" s="48"/>
    </row>
    <row r="1838" spans="20:21" x14ac:dyDescent="0.2">
      <c r="T1838" s="48"/>
      <c r="U1838" s="48"/>
    </row>
    <row r="1839" spans="20:21" x14ac:dyDescent="0.2">
      <c r="T1839" s="48"/>
      <c r="U1839" s="48"/>
    </row>
    <row r="1840" spans="20:21" x14ac:dyDescent="0.2">
      <c r="T1840" s="48"/>
      <c r="U1840" s="48"/>
    </row>
    <row r="1841" spans="20:21" x14ac:dyDescent="0.2">
      <c r="T1841" s="48"/>
      <c r="U1841" s="48"/>
    </row>
    <row r="1842" spans="20:21" x14ac:dyDescent="0.2">
      <c r="T1842" s="48"/>
      <c r="U1842" s="48"/>
    </row>
    <row r="1843" spans="20:21" x14ac:dyDescent="0.2">
      <c r="T1843" s="48"/>
      <c r="U1843" s="48"/>
    </row>
    <row r="1844" spans="20:21" x14ac:dyDescent="0.2">
      <c r="T1844" s="48"/>
      <c r="U1844" s="48"/>
    </row>
    <row r="1845" spans="20:21" x14ac:dyDescent="0.2">
      <c r="T1845" s="48"/>
      <c r="U1845" s="48"/>
    </row>
    <row r="1846" spans="20:21" x14ac:dyDescent="0.2">
      <c r="T1846" s="48"/>
      <c r="U1846" s="48"/>
    </row>
    <row r="1847" spans="20:21" x14ac:dyDescent="0.2">
      <c r="T1847" s="48"/>
      <c r="U1847" s="48"/>
    </row>
    <row r="1848" spans="20:21" x14ac:dyDescent="0.2">
      <c r="T1848" s="48"/>
      <c r="U1848" s="48"/>
    </row>
    <row r="1849" spans="20:21" x14ac:dyDescent="0.2">
      <c r="T1849" s="48"/>
      <c r="U1849" s="48"/>
    </row>
    <row r="1850" spans="20:21" x14ac:dyDescent="0.2">
      <c r="T1850" s="48"/>
      <c r="U1850" s="48"/>
    </row>
    <row r="1851" spans="20:21" x14ac:dyDescent="0.2">
      <c r="T1851" s="48"/>
      <c r="U1851" s="48"/>
    </row>
    <row r="1852" spans="20:21" x14ac:dyDescent="0.2">
      <c r="T1852" s="48"/>
      <c r="U1852" s="48"/>
    </row>
    <row r="1853" spans="20:21" x14ac:dyDescent="0.2">
      <c r="T1853" s="48"/>
      <c r="U1853" s="48"/>
    </row>
    <row r="1854" spans="20:21" x14ac:dyDescent="0.2">
      <c r="T1854" s="48"/>
      <c r="U1854" s="48"/>
    </row>
    <row r="1855" spans="20:21" x14ac:dyDescent="0.2">
      <c r="T1855" s="48"/>
      <c r="U1855" s="48"/>
    </row>
    <row r="1856" spans="20:21" x14ac:dyDescent="0.2">
      <c r="T1856" s="48"/>
      <c r="U1856" s="48"/>
    </row>
    <row r="1857" spans="20:21" x14ac:dyDescent="0.2">
      <c r="T1857" s="48"/>
      <c r="U1857" s="48"/>
    </row>
    <row r="1858" spans="20:21" x14ac:dyDescent="0.2">
      <c r="T1858" s="48"/>
      <c r="U1858" s="48"/>
    </row>
    <row r="1859" spans="20:21" x14ac:dyDescent="0.2">
      <c r="T1859" s="48"/>
      <c r="U1859" s="48"/>
    </row>
    <row r="1860" spans="20:21" x14ac:dyDescent="0.2">
      <c r="T1860" s="48"/>
      <c r="U1860" s="48"/>
    </row>
    <row r="1861" spans="20:21" x14ac:dyDescent="0.2">
      <c r="T1861" s="48"/>
      <c r="U1861" s="48"/>
    </row>
    <row r="1862" spans="20:21" x14ac:dyDescent="0.2">
      <c r="T1862" s="48"/>
      <c r="U1862" s="48"/>
    </row>
    <row r="1863" spans="20:21" x14ac:dyDescent="0.2">
      <c r="T1863" s="48"/>
      <c r="U1863" s="48"/>
    </row>
    <row r="1864" spans="20:21" x14ac:dyDescent="0.2">
      <c r="T1864" s="48"/>
      <c r="U1864" s="48"/>
    </row>
    <row r="1865" spans="20:21" x14ac:dyDescent="0.2">
      <c r="T1865" s="48"/>
      <c r="U1865" s="48"/>
    </row>
    <row r="1866" spans="20:21" x14ac:dyDescent="0.2">
      <c r="T1866" s="48"/>
      <c r="U1866" s="48"/>
    </row>
    <row r="1867" spans="20:21" x14ac:dyDescent="0.2">
      <c r="T1867" s="48"/>
      <c r="U1867" s="48"/>
    </row>
    <row r="1868" spans="20:21" x14ac:dyDescent="0.2">
      <c r="T1868" s="48"/>
      <c r="U1868" s="48"/>
    </row>
    <row r="1869" spans="20:21" x14ac:dyDescent="0.2">
      <c r="T1869" s="48"/>
      <c r="U1869" s="48"/>
    </row>
    <row r="1870" spans="20:21" x14ac:dyDescent="0.2">
      <c r="T1870" s="48"/>
      <c r="U1870" s="48"/>
    </row>
    <row r="1871" spans="20:21" x14ac:dyDescent="0.2">
      <c r="T1871" s="48"/>
      <c r="U1871" s="48"/>
    </row>
    <row r="1872" spans="20:21" x14ac:dyDescent="0.2">
      <c r="T1872" s="48"/>
      <c r="U1872" s="48"/>
    </row>
    <row r="1873" spans="20:21" x14ac:dyDescent="0.2">
      <c r="T1873" s="48"/>
      <c r="U1873" s="48"/>
    </row>
    <row r="1874" spans="20:21" x14ac:dyDescent="0.2">
      <c r="T1874" s="48"/>
      <c r="U1874" s="48"/>
    </row>
    <row r="1875" spans="20:21" x14ac:dyDescent="0.2">
      <c r="T1875" s="48"/>
      <c r="U1875" s="48"/>
    </row>
    <row r="1876" spans="20:21" x14ac:dyDescent="0.2">
      <c r="T1876" s="48"/>
      <c r="U1876" s="48"/>
    </row>
    <row r="1877" spans="20:21" x14ac:dyDescent="0.2">
      <c r="T1877" s="48"/>
      <c r="U1877" s="48"/>
    </row>
    <row r="1878" spans="20:21" x14ac:dyDescent="0.2">
      <c r="T1878" s="48"/>
      <c r="U1878" s="48"/>
    </row>
    <row r="1879" spans="20:21" x14ac:dyDescent="0.2">
      <c r="T1879" s="48"/>
      <c r="U1879" s="48"/>
    </row>
    <row r="1880" spans="20:21" x14ac:dyDescent="0.2">
      <c r="T1880" s="48"/>
      <c r="U1880" s="48"/>
    </row>
    <row r="1881" spans="20:21" x14ac:dyDescent="0.2">
      <c r="T1881" s="48"/>
      <c r="U1881" s="48"/>
    </row>
    <row r="1882" spans="20:21" x14ac:dyDescent="0.2">
      <c r="T1882" s="48"/>
      <c r="U1882" s="48"/>
    </row>
    <row r="1883" spans="20:21" x14ac:dyDescent="0.2">
      <c r="T1883" s="48"/>
      <c r="U1883" s="48"/>
    </row>
    <row r="1884" spans="20:21" x14ac:dyDescent="0.2">
      <c r="T1884" s="48"/>
      <c r="U1884" s="48"/>
    </row>
    <row r="1885" spans="20:21" x14ac:dyDescent="0.2">
      <c r="T1885" s="48"/>
      <c r="U1885" s="48"/>
    </row>
    <row r="1886" spans="20:21" x14ac:dyDescent="0.2">
      <c r="T1886" s="48"/>
      <c r="U1886" s="48"/>
    </row>
    <row r="1887" spans="20:21" x14ac:dyDescent="0.2">
      <c r="T1887" s="48"/>
      <c r="U1887" s="48"/>
    </row>
    <row r="1888" spans="20:21" x14ac:dyDescent="0.2">
      <c r="T1888" s="48"/>
      <c r="U1888" s="48"/>
    </row>
    <row r="1889" spans="20:21" x14ac:dyDescent="0.2">
      <c r="T1889" s="48"/>
      <c r="U1889" s="48"/>
    </row>
    <row r="1890" spans="20:21" x14ac:dyDescent="0.2">
      <c r="T1890" s="48"/>
      <c r="U1890" s="48"/>
    </row>
    <row r="1891" spans="20:21" x14ac:dyDescent="0.2">
      <c r="T1891" s="48"/>
      <c r="U1891" s="48"/>
    </row>
    <row r="1892" spans="20:21" x14ac:dyDescent="0.2">
      <c r="T1892" s="48"/>
      <c r="U1892" s="48"/>
    </row>
    <row r="1893" spans="20:21" x14ac:dyDescent="0.2">
      <c r="T1893" s="48"/>
      <c r="U1893" s="48"/>
    </row>
    <row r="1894" spans="20:21" x14ac:dyDescent="0.2">
      <c r="T1894" s="48"/>
      <c r="U1894" s="48"/>
    </row>
    <row r="1895" spans="20:21" x14ac:dyDescent="0.2">
      <c r="T1895" s="48"/>
      <c r="U1895" s="48"/>
    </row>
    <row r="1896" spans="20:21" x14ac:dyDescent="0.2">
      <c r="T1896" s="48"/>
      <c r="U1896" s="48"/>
    </row>
    <row r="1897" spans="20:21" x14ac:dyDescent="0.2">
      <c r="T1897" s="48"/>
      <c r="U1897" s="48"/>
    </row>
    <row r="1898" spans="20:21" x14ac:dyDescent="0.2">
      <c r="T1898" s="48"/>
      <c r="U1898" s="48"/>
    </row>
    <row r="1899" spans="20:21" x14ac:dyDescent="0.2">
      <c r="T1899" s="48"/>
      <c r="U1899" s="48"/>
    </row>
    <row r="1900" spans="20:21" x14ac:dyDescent="0.2">
      <c r="T1900" s="48"/>
      <c r="U1900" s="48"/>
    </row>
    <row r="1901" spans="20:21" x14ac:dyDescent="0.2">
      <c r="T1901" s="48"/>
      <c r="U1901" s="48"/>
    </row>
    <row r="1902" spans="20:21" x14ac:dyDescent="0.2">
      <c r="T1902" s="48"/>
      <c r="U1902" s="48"/>
    </row>
    <row r="1903" spans="20:21" x14ac:dyDescent="0.2">
      <c r="T1903" s="48"/>
      <c r="U1903" s="48"/>
    </row>
    <row r="1904" spans="20:21" x14ac:dyDescent="0.2">
      <c r="T1904" s="48"/>
      <c r="U1904" s="48"/>
    </row>
    <row r="1905" spans="20:21" x14ac:dyDescent="0.2">
      <c r="T1905" s="48"/>
      <c r="U1905" s="48"/>
    </row>
    <row r="1906" spans="20:21" x14ac:dyDescent="0.2">
      <c r="T1906" s="48"/>
      <c r="U1906" s="48"/>
    </row>
    <row r="1907" spans="20:21" x14ac:dyDescent="0.2">
      <c r="T1907" s="48"/>
      <c r="U1907" s="48"/>
    </row>
    <row r="1908" spans="20:21" x14ac:dyDescent="0.2">
      <c r="T1908" s="48"/>
      <c r="U1908" s="48"/>
    </row>
    <row r="1909" spans="20:21" x14ac:dyDescent="0.2">
      <c r="T1909" s="48"/>
      <c r="U1909" s="48"/>
    </row>
    <row r="1910" spans="20:21" x14ac:dyDescent="0.2">
      <c r="T1910" s="48"/>
      <c r="U1910" s="48"/>
    </row>
    <row r="1911" spans="20:21" x14ac:dyDescent="0.2">
      <c r="T1911" s="48"/>
      <c r="U1911" s="48"/>
    </row>
    <row r="1912" spans="20:21" x14ac:dyDescent="0.2">
      <c r="T1912" s="48"/>
      <c r="U1912" s="48"/>
    </row>
    <row r="1913" spans="20:21" x14ac:dyDescent="0.2">
      <c r="T1913" s="48"/>
      <c r="U1913" s="48"/>
    </row>
    <row r="1914" spans="20:21" x14ac:dyDescent="0.2">
      <c r="T1914" s="48"/>
      <c r="U1914" s="48"/>
    </row>
    <row r="1915" spans="20:21" x14ac:dyDescent="0.2">
      <c r="T1915" s="48"/>
      <c r="U1915" s="48"/>
    </row>
    <row r="1916" spans="20:21" x14ac:dyDescent="0.2">
      <c r="T1916" s="48"/>
      <c r="U1916" s="48"/>
    </row>
    <row r="1917" spans="20:21" x14ac:dyDescent="0.2">
      <c r="T1917" s="48"/>
      <c r="U1917" s="48"/>
    </row>
    <row r="1918" spans="20:21" x14ac:dyDescent="0.2">
      <c r="T1918" s="48"/>
      <c r="U1918" s="48"/>
    </row>
    <row r="1919" spans="20:21" ht="14.25" customHeight="1" x14ac:dyDescent="0.2">
      <c r="T1919" s="48"/>
      <c r="U1919" s="48"/>
    </row>
    <row r="1920" spans="20:21" x14ac:dyDescent="0.2">
      <c r="T1920" s="48"/>
      <c r="U1920" s="48"/>
    </row>
    <row r="1921" spans="20:21" x14ac:dyDescent="0.2">
      <c r="T1921" s="48"/>
      <c r="U1921" s="48"/>
    </row>
    <row r="1922" spans="20:21" x14ac:dyDescent="0.2">
      <c r="T1922" s="48"/>
      <c r="U1922" s="48"/>
    </row>
    <row r="1923" spans="20:21" x14ac:dyDescent="0.2">
      <c r="T1923" s="48"/>
      <c r="U1923" s="48"/>
    </row>
    <row r="1924" spans="20:21" x14ac:dyDescent="0.2">
      <c r="T1924" s="48"/>
      <c r="U1924" s="48"/>
    </row>
    <row r="1925" spans="20:21" x14ac:dyDescent="0.2">
      <c r="T1925" s="48"/>
      <c r="U1925" s="48"/>
    </row>
    <row r="1926" spans="20:21" x14ac:dyDescent="0.2">
      <c r="T1926" s="48"/>
      <c r="U1926" s="48"/>
    </row>
    <row r="1927" spans="20:21" x14ac:dyDescent="0.2">
      <c r="T1927" s="48"/>
      <c r="U1927" s="48"/>
    </row>
    <row r="1928" spans="20:21" x14ac:dyDescent="0.2">
      <c r="T1928" s="48"/>
      <c r="U1928" s="48"/>
    </row>
    <row r="1929" spans="20:21" x14ac:dyDescent="0.2">
      <c r="T1929" s="48"/>
      <c r="U1929" s="48"/>
    </row>
    <row r="1930" spans="20:21" x14ac:dyDescent="0.2">
      <c r="T1930" s="48"/>
      <c r="U1930" s="48"/>
    </row>
    <row r="1931" spans="20:21" x14ac:dyDescent="0.2">
      <c r="T1931" s="48"/>
      <c r="U1931" s="48"/>
    </row>
    <row r="1932" spans="20:21" x14ac:dyDescent="0.2">
      <c r="T1932" s="48"/>
      <c r="U1932" s="48"/>
    </row>
    <row r="1933" spans="20:21" x14ac:dyDescent="0.2">
      <c r="T1933" s="48"/>
      <c r="U1933" s="48"/>
    </row>
    <row r="1934" spans="20:21" x14ac:dyDescent="0.2">
      <c r="T1934" s="48"/>
      <c r="U1934" s="48"/>
    </row>
    <row r="1935" spans="20:21" x14ac:dyDescent="0.2">
      <c r="T1935" s="48"/>
      <c r="U1935" s="48"/>
    </row>
    <row r="1936" spans="20:21" x14ac:dyDescent="0.2">
      <c r="T1936" s="48"/>
      <c r="U1936" s="48"/>
    </row>
    <row r="1937" spans="20:21" x14ac:dyDescent="0.2">
      <c r="T1937" s="48"/>
      <c r="U1937" s="48"/>
    </row>
    <row r="1938" spans="20:21" x14ac:dyDescent="0.2">
      <c r="T1938" s="48"/>
      <c r="U1938" s="48"/>
    </row>
    <row r="1939" spans="20:21" x14ac:dyDescent="0.2">
      <c r="T1939" s="48"/>
      <c r="U1939" s="48"/>
    </row>
    <row r="1940" spans="20:21" x14ac:dyDescent="0.2">
      <c r="T1940" s="48"/>
      <c r="U1940" s="48"/>
    </row>
    <row r="1941" spans="20:21" x14ac:dyDescent="0.2">
      <c r="T1941" s="48"/>
      <c r="U1941" s="48"/>
    </row>
    <row r="1942" spans="20:21" x14ac:dyDescent="0.2">
      <c r="T1942" s="48"/>
      <c r="U1942" s="48"/>
    </row>
    <row r="1943" spans="20:21" x14ac:dyDescent="0.2">
      <c r="T1943" s="48"/>
      <c r="U1943" s="48"/>
    </row>
    <row r="1944" spans="20:21" x14ac:dyDescent="0.2">
      <c r="T1944" s="48"/>
      <c r="U1944" s="48"/>
    </row>
    <row r="1945" spans="20:21" x14ac:dyDescent="0.2">
      <c r="T1945" s="48"/>
      <c r="U1945" s="48"/>
    </row>
    <row r="1946" spans="20:21" x14ac:dyDescent="0.2">
      <c r="T1946" s="48"/>
      <c r="U1946" s="48"/>
    </row>
    <row r="1947" spans="20:21" x14ac:dyDescent="0.2">
      <c r="T1947" s="48"/>
      <c r="U1947" s="48"/>
    </row>
    <row r="1948" spans="20:21" x14ac:dyDescent="0.2">
      <c r="T1948" s="48"/>
      <c r="U1948" s="48"/>
    </row>
    <row r="1949" spans="20:21" x14ac:dyDescent="0.2">
      <c r="T1949" s="48"/>
      <c r="U1949" s="48"/>
    </row>
    <row r="1950" spans="20:21" x14ac:dyDescent="0.2">
      <c r="T1950" s="48"/>
      <c r="U1950" s="48"/>
    </row>
    <row r="1951" spans="20:21" x14ac:dyDescent="0.2">
      <c r="T1951" s="48"/>
      <c r="U1951" s="48"/>
    </row>
    <row r="1952" spans="20:21" x14ac:dyDescent="0.2">
      <c r="T1952" s="48"/>
      <c r="U1952" s="48"/>
    </row>
    <row r="1953" spans="20:21" x14ac:dyDescent="0.2">
      <c r="T1953" s="48"/>
      <c r="U1953" s="48"/>
    </row>
    <row r="1954" spans="20:21" x14ac:dyDescent="0.2">
      <c r="T1954" s="48"/>
      <c r="U1954" s="48"/>
    </row>
    <row r="1955" spans="20:21" x14ac:dyDescent="0.2">
      <c r="T1955" s="48"/>
      <c r="U1955" s="48"/>
    </row>
    <row r="1956" spans="20:21" x14ac:dyDescent="0.2">
      <c r="T1956" s="48"/>
      <c r="U1956" s="48"/>
    </row>
    <row r="1957" spans="20:21" x14ac:dyDescent="0.2">
      <c r="T1957" s="48"/>
      <c r="U1957" s="48"/>
    </row>
    <row r="1958" spans="20:21" x14ac:dyDescent="0.2">
      <c r="T1958" s="48"/>
      <c r="U1958" s="48"/>
    </row>
    <row r="1959" spans="20:21" x14ac:dyDescent="0.2">
      <c r="T1959" s="48"/>
      <c r="U1959" s="48"/>
    </row>
    <row r="1960" spans="20:21" x14ac:dyDescent="0.2">
      <c r="T1960" s="48"/>
      <c r="U1960" s="48"/>
    </row>
    <row r="1961" spans="20:21" x14ac:dyDescent="0.2">
      <c r="T1961" s="48"/>
      <c r="U1961" s="48"/>
    </row>
    <row r="1962" spans="20:21" x14ac:dyDescent="0.2">
      <c r="T1962" s="48"/>
      <c r="U1962" s="48"/>
    </row>
    <row r="1963" spans="20:21" x14ac:dyDescent="0.2">
      <c r="T1963" s="48"/>
      <c r="U1963" s="48"/>
    </row>
    <row r="1964" spans="20:21" x14ac:dyDescent="0.2">
      <c r="T1964" s="48"/>
      <c r="U1964" s="48"/>
    </row>
    <row r="1965" spans="20:21" x14ac:dyDescent="0.2">
      <c r="T1965" s="48"/>
      <c r="U1965" s="48"/>
    </row>
    <row r="1966" spans="20:21" x14ac:dyDescent="0.2">
      <c r="T1966" s="48"/>
      <c r="U1966" s="48"/>
    </row>
    <row r="1967" spans="20:21" x14ac:dyDescent="0.2">
      <c r="T1967" s="48"/>
      <c r="U1967" s="48"/>
    </row>
    <row r="1968" spans="20:21" x14ac:dyDescent="0.2">
      <c r="T1968" s="48"/>
      <c r="U1968" s="48"/>
    </row>
    <row r="1969" spans="20:21" x14ac:dyDescent="0.2">
      <c r="T1969" s="48"/>
      <c r="U1969" s="48"/>
    </row>
    <row r="1970" spans="20:21" x14ac:dyDescent="0.2">
      <c r="T1970" s="48"/>
      <c r="U1970" s="48"/>
    </row>
    <row r="1971" spans="20:21" x14ac:dyDescent="0.2">
      <c r="T1971" s="48"/>
      <c r="U1971" s="48"/>
    </row>
    <row r="1972" spans="20:21" x14ac:dyDescent="0.2">
      <c r="T1972" s="48"/>
      <c r="U1972" s="48"/>
    </row>
    <row r="1973" spans="20:21" x14ac:dyDescent="0.2">
      <c r="T1973" s="48"/>
      <c r="U1973" s="48"/>
    </row>
    <row r="1974" spans="20:21" x14ac:dyDescent="0.2">
      <c r="T1974" s="48"/>
      <c r="U1974" s="48"/>
    </row>
    <row r="1975" spans="20:21" x14ac:dyDescent="0.2">
      <c r="T1975" s="48"/>
      <c r="U1975" s="48"/>
    </row>
    <row r="1976" spans="20:21" x14ac:dyDescent="0.2">
      <c r="T1976" s="48"/>
      <c r="U1976" s="48"/>
    </row>
    <row r="1977" spans="20:21" x14ac:dyDescent="0.2">
      <c r="T1977" s="48"/>
      <c r="U1977" s="48"/>
    </row>
    <row r="1978" spans="20:21" x14ac:dyDescent="0.2">
      <c r="T1978" s="48"/>
      <c r="U1978" s="48"/>
    </row>
    <row r="1979" spans="20:21" x14ac:dyDescent="0.2">
      <c r="T1979" s="48"/>
      <c r="U1979" s="48"/>
    </row>
    <row r="1980" spans="20:21" x14ac:dyDescent="0.2">
      <c r="T1980" s="48"/>
      <c r="U1980" s="48"/>
    </row>
    <row r="1981" spans="20:21" x14ac:dyDescent="0.2">
      <c r="T1981" s="48"/>
      <c r="U1981" s="48"/>
    </row>
    <row r="1982" spans="20:21" x14ac:dyDescent="0.2">
      <c r="T1982" s="48"/>
      <c r="U1982" s="48"/>
    </row>
    <row r="1983" spans="20:21" x14ac:dyDescent="0.2">
      <c r="T1983" s="48"/>
      <c r="U1983" s="48"/>
    </row>
    <row r="1984" spans="20:21" x14ac:dyDescent="0.2">
      <c r="T1984" s="48"/>
      <c r="U1984" s="48"/>
    </row>
    <row r="1985" spans="20:21" x14ac:dyDescent="0.2">
      <c r="T1985" s="48"/>
      <c r="U1985" s="48"/>
    </row>
    <row r="1986" spans="20:21" x14ac:dyDescent="0.2">
      <c r="T1986" s="48"/>
      <c r="U1986" s="48"/>
    </row>
    <row r="1987" spans="20:21" x14ac:dyDescent="0.2">
      <c r="T1987" s="48"/>
      <c r="U1987" s="48"/>
    </row>
    <row r="1988" spans="20:21" x14ac:dyDescent="0.2">
      <c r="T1988" s="48"/>
      <c r="U1988" s="48"/>
    </row>
    <row r="1989" spans="20:21" x14ac:dyDescent="0.2">
      <c r="T1989" s="48"/>
      <c r="U1989" s="48"/>
    </row>
    <row r="1990" spans="20:21" x14ac:dyDescent="0.2">
      <c r="T1990" s="48"/>
      <c r="U1990" s="48"/>
    </row>
    <row r="1991" spans="20:21" x14ac:dyDescent="0.2">
      <c r="T1991" s="48"/>
      <c r="U1991" s="48"/>
    </row>
    <row r="1992" spans="20:21" x14ac:dyDescent="0.2">
      <c r="T1992" s="48"/>
      <c r="U1992" s="48"/>
    </row>
    <row r="1993" spans="20:21" x14ac:dyDescent="0.2">
      <c r="T1993" s="48"/>
      <c r="U1993" s="48"/>
    </row>
    <row r="1994" spans="20:21" x14ac:dyDescent="0.2">
      <c r="T1994" s="48"/>
      <c r="U1994" s="48"/>
    </row>
    <row r="1995" spans="20:21" x14ac:dyDescent="0.2">
      <c r="T1995" s="48"/>
      <c r="U1995" s="48"/>
    </row>
    <row r="1996" spans="20:21" x14ac:dyDescent="0.2">
      <c r="T1996" s="48"/>
      <c r="U1996" s="48"/>
    </row>
    <row r="1997" spans="20:21" x14ac:dyDescent="0.2">
      <c r="T1997" s="48"/>
      <c r="U1997" s="48"/>
    </row>
    <row r="1998" spans="20:21" x14ac:dyDescent="0.2">
      <c r="T1998" s="48"/>
      <c r="U1998" s="48"/>
    </row>
    <row r="1999" spans="20:21" x14ac:dyDescent="0.2">
      <c r="T1999" s="48"/>
      <c r="U1999" s="48"/>
    </row>
    <row r="2000" spans="20:21" x14ac:dyDescent="0.2">
      <c r="T2000" s="48"/>
      <c r="U2000" s="48"/>
    </row>
    <row r="2001" spans="20:21" x14ac:dyDescent="0.2">
      <c r="T2001" s="48"/>
      <c r="U2001" s="48"/>
    </row>
    <row r="2002" spans="20:21" x14ac:dyDescent="0.2">
      <c r="T2002" s="48"/>
      <c r="U2002" s="48"/>
    </row>
    <row r="2003" spans="20:21" x14ac:dyDescent="0.2">
      <c r="T2003" s="48"/>
      <c r="U2003" s="48"/>
    </row>
    <row r="2004" spans="20:21" x14ac:dyDescent="0.2">
      <c r="T2004" s="48"/>
      <c r="U2004" s="48"/>
    </row>
    <row r="2005" spans="20:21" x14ac:dyDescent="0.2">
      <c r="T2005" s="48"/>
      <c r="U2005" s="48"/>
    </row>
    <row r="2006" spans="20:21" x14ac:dyDescent="0.2">
      <c r="T2006" s="48"/>
      <c r="U2006" s="48"/>
    </row>
    <row r="2007" spans="20:21" x14ac:dyDescent="0.2">
      <c r="T2007" s="48"/>
      <c r="U2007" s="48"/>
    </row>
    <row r="2008" spans="20:21" x14ac:dyDescent="0.2">
      <c r="T2008" s="48"/>
      <c r="U2008" s="48"/>
    </row>
    <row r="2009" spans="20:21" x14ac:dyDescent="0.2">
      <c r="T2009" s="48"/>
      <c r="U2009" s="48"/>
    </row>
    <row r="2010" spans="20:21" x14ac:dyDescent="0.2">
      <c r="T2010" s="48"/>
      <c r="U2010" s="48"/>
    </row>
    <row r="2011" spans="20:21" x14ac:dyDescent="0.2">
      <c r="T2011" s="48"/>
      <c r="U2011" s="48"/>
    </row>
    <row r="2012" spans="20:21" x14ac:dyDescent="0.2">
      <c r="T2012" s="48"/>
      <c r="U2012" s="48"/>
    </row>
    <row r="2013" spans="20:21" x14ac:dyDescent="0.2">
      <c r="T2013" s="48"/>
      <c r="U2013" s="48"/>
    </row>
    <row r="2014" spans="20:21" x14ac:dyDescent="0.2">
      <c r="T2014" s="48"/>
      <c r="U2014" s="48"/>
    </row>
    <row r="2015" spans="20:21" x14ac:dyDescent="0.2">
      <c r="T2015" s="48"/>
      <c r="U2015" s="48"/>
    </row>
    <row r="2016" spans="20:21" x14ac:dyDescent="0.2">
      <c r="T2016" s="48"/>
      <c r="U2016" s="48"/>
    </row>
    <row r="2017" spans="20:21" x14ac:dyDescent="0.2">
      <c r="T2017" s="48"/>
      <c r="U2017" s="48"/>
    </row>
    <row r="2018" spans="20:21" x14ac:dyDescent="0.2">
      <c r="T2018" s="48"/>
      <c r="U2018" s="48"/>
    </row>
    <row r="2019" spans="20:21" x14ac:dyDescent="0.2">
      <c r="T2019" s="48"/>
      <c r="U2019" s="48"/>
    </row>
    <row r="2020" spans="20:21" x14ac:dyDescent="0.2">
      <c r="T2020" s="48"/>
      <c r="U2020" s="48"/>
    </row>
    <row r="2021" spans="20:21" x14ac:dyDescent="0.2">
      <c r="T2021" s="48"/>
      <c r="U2021" s="48"/>
    </row>
    <row r="2022" spans="20:21" x14ac:dyDescent="0.2">
      <c r="T2022" s="48"/>
      <c r="U2022" s="48"/>
    </row>
    <row r="2023" spans="20:21" x14ac:dyDescent="0.2">
      <c r="T2023" s="48"/>
      <c r="U2023" s="48"/>
    </row>
    <row r="2024" spans="20:21" x14ac:dyDescent="0.2">
      <c r="T2024" s="48"/>
      <c r="U2024" s="48"/>
    </row>
    <row r="2025" spans="20:21" x14ac:dyDescent="0.2">
      <c r="T2025" s="48"/>
      <c r="U2025" s="48"/>
    </row>
    <row r="2026" spans="20:21" x14ac:dyDescent="0.2">
      <c r="T2026" s="48"/>
      <c r="U2026" s="48"/>
    </row>
    <row r="2027" spans="20:21" x14ac:dyDescent="0.2">
      <c r="T2027" s="48"/>
      <c r="U2027" s="48"/>
    </row>
    <row r="2028" spans="20:21" x14ac:dyDescent="0.2">
      <c r="T2028" s="48"/>
      <c r="U2028" s="48"/>
    </row>
    <row r="2029" spans="20:21" x14ac:dyDescent="0.2">
      <c r="T2029" s="48"/>
      <c r="U2029" s="48"/>
    </row>
    <row r="2030" spans="20:21" x14ac:dyDescent="0.2">
      <c r="T2030" s="48"/>
      <c r="U2030" s="48"/>
    </row>
    <row r="2031" spans="20:21" x14ac:dyDescent="0.2">
      <c r="T2031" s="48"/>
      <c r="U2031" s="48"/>
    </row>
    <row r="2032" spans="20:21" x14ac:dyDescent="0.2">
      <c r="T2032" s="48"/>
      <c r="U2032" s="48"/>
    </row>
    <row r="2033" spans="20:21" x14ac:dyDescent="0.2">
      <c r="T2033" s="48"/>
      <c r="U2033" s="48"/>
    </row>
    <row r="2034" spans="20:21" x14ac:dyDescent="0.2">
      <c r="T2034" s="48"/>
      <c r="U2034" s="48"/>
    </row>
    <row r="2035" spans="20:21" x14ac:dyDescent="0.2">
      <c r="T2035" s="48"/>
      <c r="U2035" s="48"/>
    </row>
    <row r="2036" spans="20:21" x14ac:dyDescent="0.2">
      <c r="T2036" s="48"/>
      <c r="U2036" s="48"/>
    </row>
    <row r="2037" spans="20:21" x14ac:dyDescent="0.2">
      <c r="T2037" s="48"/>
      <c r="U2037" s="48"/>
    </row>
    <row r="2038" spans="20:21" x14ac:dyDescent="0.2">
      <c r="T2038" s="48"/>
      <c r="U2038" s="48"/>
    </row>
    <row r="2039" spans="20:21" x14ac:dyDescent="0.2">
      <c r="T2039" s="48"/>
      <c r="U2039" s="48"/>
    </row>
    <row r="2040" spans="20:21" x14ac:dyDescent="0.2">
      <c r="T2040" s="48"/>
      <c r="U2040" s="48"/>
    </row>
    <row r="2041" spans="20:21" x14ac:dyDescent="0.2">
      <c r="T2041" s="48"/>
      <c r="U2041" s="48"/>
    </row>
    <row r="2042" spans="20:21" x14ac:dyDescent="0.2">
      <c r="T2042" s="48"/>
      <c r="U2042" s="48"/>
    </row>
    <row r="2043" spans="20:21" x14ac:dyDescent="0.2">
      <c r="T2043" s="48"/>
      <c r="U2043" s="48"/>
    </row>
    <row r="2044" spans="20:21" x14ac:dyDescent="0.2">
      <c r="T2044" s="48"/>
      <c r="U2044" s="48"/>
    </row>
    <row r="2045" spans="20:21" x14ac:dyDescent="0.2">
      <c r="T2045" s="48"/>
      <c r="U2045" s="48"/>
    </row>
    <row r="2046" spans="20:21" x14ac:dyDescent="0.2">
      <c r="T2046" s="48"/>
      <c r="U2046" s="48"/>
    </row>
    <row r="2047" spans="20:21" x14ac:dyDescent="0.2">
      <c r="T2047" s="48"/>
      <c r="U2047" s="48"/>
    </row>
    <row r="2048" spans="20:21" x14ac:dyDescent="0.2">
      <c r="T2048" s="48"/>
      <c r="U2048" s="48"/>
    </row>
    <row r="2049" spans="20:21" x14ac:dyDescent="0.2">
      <c r="T2049" s="48"/>
      <c r="U2049" s="48"/>
    </row>
    <row r="2050" spans="20:21" x14ac:dyDescent="0.2">
      <c r="T2050" s="48"/>
      <c r="U2050" s="48"/>
    </row>
    <row r="2051" spans="20:21" x14ac:dyDescent="0.2">
      <c r="T2051" s="48"/>
      <c r="U2051" s="48"/>
    </row>
    <row r="2052" spans="20:21" x14ac:dyDescent="0.2">
      <c r="T2052" s="48"/>
      <c r="U2052" s="48"/>
    </row>
    <row r="2053" spans="20:21" x14ac:dyDescent="0.2">
      <c r="T2053" s="48"/>
      <c r="U2053" s="48"/>
    </row>
  </sheetData>
  <phoneticPr fontId="11" type="noConversion"/>
  <conditionalFormatting sqref="B11:B51">
    <cfRule type="duplicateValues" dxfId="1" priority="1"/>
  </conditionalFormatting>
  <conditionalFormatting sqref="G11:G51">
    <cfRule type="duplicateValues" dxfId="0" priority="2"/>
  </conditionalFormatting>
  <hyperlinks>
    <hyperlink ref="A8" r:id="rId1" tooltip="Title I, Part D, Subpart 2– Apportionment Overview Website" xr:uid="{E507B81E-E065-4E5F-ABED-9AD781B7E6D8}"/>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 Title I, Part D Alloc</vt:lpstr>
      <vt:lpstr>'2023-24 Title I, Part D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 Part D, Subpart 2 (CA Dept of Education)</dc:title>
  <dc:subject>Title I, Part D, Subpart 2 revised allocation for fiscal year 2023-24.</dc:subject>
  <dc:creator/>
  <cp:lastModifiedBy/>
  <dcterms:created xsi:type="dcterms:W3CDTF">2024-12-10T21:21:37Z</dcterms:created>
  <dcterms:modified xsi:type="dcterms:W3CDTF">2024-12-10T21:21:46Z</dcterms:modified>
</cp:coreProperties>
</file>