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wing\AppData\Local\Adobe\Contribute 6.5\en_US\Sites\Site1\sp\eo\is\documents\"/>
    </mc:Choice>
  </mc:AlternateContent>
  <workbookProtection workbookAlgorithmName="SHA-512" workbookHashValue="Pwr/y9vW/Kcqizce8Ca8dku4+73tUxUGObRGu7pF7ibnK0wuOkmACoOi7FMXiYJSyEwqW/g2WnqJ5SjYFWddfg==" workbookSaltValue="21e+0Bu0pwkkzJWyVhH4tg==" workbookSpinCount="100000" lockStructure="1"/>
  <bookViews>
    <workbookView xWindow="6510" yWindow="0" windowWidth="25200" windowHeight="11985"/>
  </bookViews>
  <sheets>
    <sheet name="District" sheetId="1" r:id="rId1"/>
    <sheet name="COE" sheetId="3" r:id="rId2"/>
    <sheet name="Charter" sheetId="4" r:id="rId3"/>
  </sheets>
  <definedNames>
    <definedName name="_xlnm.Print_Area" localSheetId="0">District!$A$1:$D$41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3" l="1"/>
  <c r="D20" i="4"/>
  <c r="D15" i="4"/>
  <c r="D14" i="3"/>
  <c r="D14" i="1"/>
  <c r="D21" i="1" s="1"/>
  <c r="D20" i="1"/>
  <c r="D26" i="1"/>
  <c r="D32" i="1"/>
  <c r="D36" i="1" s="1"/>
  <c r="D24" i="4" l="1"/>
  <c r="D23" i="3"/>
  <c r="D21" i="4"/>
  <c r="D20" i="3"/>
  <c r="D33" i="1"/>
  <c r="D34" i="1" s="1"/>
  <c r="D22" i="4" l="1"/>
  <c r="D23" i="4"/>
  <c r="D25" i="4" s="1"/>
  <c r="D22" i="3"/>
  <c r="D24" i="3" s="1"/>
  <c r="D21" i="3"/>
  <c r="D35" i="1"/>
  <c r="D37" i="1" s="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<sst xmlns="http://schemas.openxmlformats.org/spreadsheetml/2006/main" count="232" uniqueCount="104">
  <si>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</si>
  <si>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</si>
  <si>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</si>
  <si>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</si>
  <si>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</si>
  <si>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</si>
  <si>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</si>
  <si>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</si>
  <si>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</si>
  <si>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</si>
  <si>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</si>
  <si>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</si>
  <si>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</si>
  <si>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</si>
  <si>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</si>
  <si>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</si>
  <si>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</si>
  <si>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</si>
  <si>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</si>
  <si>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</si>
  <si>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</si>
  <si>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</si>
  <si>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</si>
  <si>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</si>
  <si>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</si>
  <si>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</si>
  <si>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</si>
  <si>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</si>
  <si>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</si>
  <si>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</si>
  <si>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</si>
  <si>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</si>
  <si>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</si>
  <si>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</si>
  <si>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</si>
  <si>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</si>
  <si>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</si>
  <si>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</si>
  <si>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</si>
  <si>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</si>
  <si>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</si>
  <si>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</si>
  <si>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</si>
  <si>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</si>
  <si>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</si>
  <si>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</si>
  <si>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</si>
  <si>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</si>
  <si>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</si>
  <si>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</si>
  <si>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</si>
  <si>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</si>
  <si>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</si>
  <si>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</si>
  <si>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http://www.cde.ca.gov/sp/eo/is/cbisratiocalcinstr1718.asp</t>
  </si>
  <si>
    <t>N/A</t>
  </si>
  <si>
    <t>C.2 Continued</t>
  </si>
  <si>
    <t>March 2018</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</si>
  <si>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</si>
  <si>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</si>
  <si>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</si>
  <si>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</si>
  <si>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</si>
  <si>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</si>
  <si>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</si>
  <si>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</si>
  <si>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</si>
  <si>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</si>
  <si>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</si>
  <si>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</si>
  <si>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</si>
  <si>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</si>
  <si>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</si>
  <si>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Independent Study Ratio Calculation</t>
  </si>
  <si>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</si>
  <si>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</si>
  <si>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</si>
  <si>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</si>
  <si>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</si>
  <si>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</si>
  <si>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 xml:space="preserve">Less: Full-time course based independent study (CBIS) ADA generated by pupils over the age of 18 </t>
  </si>
  <si>
    <r>
      <t xml:space="preserve">Net independent study ADA </t>
    </r>
    <r>
      <rPr>
        <sz val="12"/>
        <color theme="1"/>
        <rFont val="Arial"/>
        <family val="2"/>
      </rPr>
      <t>(= B.1 - B.1.a - B.1.b)</t>
    </r>
  </si>
  <si>
    <t>Less: FTE certificated employees who provide independent study instruction to pupils over the age of 18 in B.1.a</t>
  </si>
  <si>
    <t>Less: FTE certificated employees who provide independent study instruction to special day class pupils in B.1.b</t>
  </si>
  <si>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</si>
  <si>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</si>
  <si>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Net independent study ADA (= B.1 - B.1.a - B.1.b)</t>
  </si>
  <si>
    <t xml:space="preserve">Independent study ratio (net independent study ADA divided by net FTE certificated employees providing instruction to independent study pupils) </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</si>
  <si>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</si>
  <si>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</si>
  <si>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 based independent study (CBIS) ADA generated by special education pupils enrolled in special day classes on a full-time basis </t>
  </si>
  <si>
    <t xml:space="preserve">Net FTE certificated employees providing instruction to net independent study pupils (= B.2 - B.2.a - B.2.b - B.2.c) </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</si>
  <si>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</si>
  <si>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</si>
  <si>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</si>
  <si>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</si>
  <si>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</si>
  <si>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</si>
  <si>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</si>
  <si>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</si>
  <si>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FY 2017-18 Course Based Independent Study Ratio Calculations for Charter Schools Example</t>
  </si>
  <si>
    <t>FY 2017-18 Course Based Independent Study Ratio Calculations for School Districts Example</t>
  </si>
  <si>
    <t>Less: FTE certificated employees who provide full-time independent study instruction</t>
  </si>
  <si>
    <t>FY 2017-18 Course Based Independent Study Ratio Calculations for County Offices of Education Example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</si>
</sst>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Red]\(#,##0.0\)"/>
  </numFmts>
  <fonts count="16"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b/>
      <sz val="16"/>
      <color theme="1"/>
      <name val="Arial"/>
      <family val="2"/>
    </font>
    <font>
      <sz val="12"/>
      <name val="Arial"/>
      <family val="2"/>
    </font>
    <font>
      <b/>
      <sz val="18"/>
      <color theme="3"/>
      <name val="Arial"/>
      <family val="2"/>
    </font>
    <font>
      <sz val="12"/>
      <color theme="1"/>
      <name val="Calibri"/>
      <family val="2"/>
      <scheme val="minor"/>
    </font>
    <font>
      <b/>
      <sz val="18"/>
      <name val="Arial"/>
      <family val="2"/>
    </font>
    <font>
      <sz val="11"/>
      <name val="Calibri"/>
      <family val="2"/>
      <scheme val="minor"/>
    </font>
    <font>
      <b/>
      <sz val="16"/>
      <name val="Arial"/>
      <family val="2"/>
    </font>
    <font>
      <i/>
      <sz val="12"/>
      <color theme="1"/>
      <name val="Arial"/>
      <family val="2"/>
    </font>
    <font>
      <u/>
      <sz val="11"/>
      <color theme="10"/>
      <name val="Calibri"/>
      <family val="2"/>
      <scheme val="minor"/>
    </font>
    <font>
      <u/>
      <sz val="12"/>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8" fillId="0" borderId="1" applyNumberFormat="0" applyFill="0" applyAlignment="0" applyProtection="0"/>
    <xf numFmtId="0" fontId="14" fillId="0" borderId="0" applyNumberFormat="0" applyFill="0" applyBorder="0" applyAlignment="0" applyProtection="0"/>
  </cellStyleXfs>
  <cellXfs count="46">
    <xf numFmtId="0" fontId="0" fillId="0" borderId="0" xfId="0"/>
    <xf numFmtId="0" fontId="0" fillId="0" borderId="0" xfId="0" applyAlignment="1">
      <alignment wrapText="1"/>
    </xf>
    <xf numFmtId="0" fontId="2" fillId="0" borderId="2" xfId="0" applyFont="1" applyBorder="1" applyAlignment="1" applyProtection="1">
      <alignment wrapText="1"/>
    </xf>
    <xf numFmtId="0" fontId="3" fillId="0" borderId="2" xfId="0" applyFont="1" applyBorder="1" applyAlignment="1" applyProtection="1">
      <alignment wrapText="1"/>
    </xf>
    <xf numFmtId="0" fontId="1" fillId="0" borderId="0" xfId="0" applyFont="1" applyProtection="1"/>
    <xf numFmtId="0" fontId="2" fillId="2" borderId="2" xfId="0" applyFont="1" applyFill="1" applyBorder="1" applyAlignment="1">
      <alignment horizontal="center" wrapText="1"/>
    </xf>
    <xf numFmtId="0" fontId="7" fillId="2" borderId="2" xfId="0" applyFont="1" applyFill="1" applyBorder="1" applyAlignment="1">
      <alignment horizontal="center" wrapText="1"/>
    </xf>
    <xf numFmtId="0" fontId="7" fillId="2" borderId="5" xfId="0" applyFont="1" applyFill="1" applyBorder="1" applyAlignment="1">
      <alignment horizontal="center" wrapText="1"/>
    </xf>
    <xf numFmtId="0" fontId="9" fillId="0" borderId="0" xfId="0" applyFont="1"/>
    <xf numFmtId="0" fontId="2" fillId="0" borderId="0" xfId="0" applyFont="1"/>
    <xf numFmtId="0" fontId="11" fillId="0" borderId="0" xfId="0" applyFont="1"/>
    <xf numFmtId="0" fontId="10" fillId="0" borderId="1" xfId="1" applyFont="1"/>
    <xf numFmtId="0" fontId="10" fillId="2" borderId="0" xfId="1" applyFont="1" applyFill="1" applyBorder="1" applyAlignment="1">
      <alignment horizontal="centerContinuous" wrapText="1"/>
    </xf>
    <xf numFmtId="0" fontId="0" fillId="2" borderId="0" xfId="0" applyFill="1"/>
    <xf numFmtId="0" fontId="5" fillId="2" borderId="0" xfId="0" applyFont="1" applyFill="1" applyAlignment="1" applyProtection="1">
      <alignment horizontal="left"/>
    </xf>
    <xf numFmtId="0" fontId="6" fillId="2" borderId="0" xfId="0" applyFont="1" applyFill="1" applyAlignment="1" applyProtection="1">
      <alignment horizontal="centerContinuous"/>
    </xf>
    <xf numFmtId="0" fontId="1" fillId="2" borderId="0" xfId="0" applyFont="1" applyFill="1" applyProtection="1"/>
    <xf numFmtId="0" fontId="13" fillId="2" borderId="0" xfId="0" applyFont="1" applyFill="1"/>
    <xf numFmtId="0" fontId="2" fillId="2" borderId="0" xfId="0" applyFont="1" applyFill="1"/>
    <xf numFmtId="0" fontId="2" fillId="2" borderId="0" xfId="0" applyFont="1" applyFill="1" applyProtection="1"/>
    <xf numFmtId="49" fontId="2" fillId="2" borderId="0" xfId="0" applyNumberFormat="1" applyFont="1" applyFill="1" applyProtection="1"/>
    <xf numFmtId="0" fontId="10" fillId="0" borderId="0" xfId="1" applyFont="1" applyBorder="1" applyAlignment="1">
      <alignment horizontal="centerContinuous"/>
    </xf>
    <xf numFmtId="0" fontId="10" fillId="0" borderId="0" xfId="1" applyFont="1" applyBorder="1"/>
    <xf numFmtId="0" fontId="2" fillId="0" borderId="2" xfId="0" applyFont="1" applyBorder="1" applyAlignment="1" applyProtection="1">
      <alignment horizontal="left" wrapText="1"/>
    </xf>
    <xf numFmtId="0" fontId="2" fillId="2" borderId="0" xfId="0" applyFont="1" applyFill="1" applyAlignment="1">
      <alignment horizontal="left" vertical="top"/>
    </xf>
    <xf numFmtId="0" fontId="2" fillId="2" borderId="0" xfId="0" applyFont="1" applyFill="1" applyAlignment="1">
      <alignment horizontal="centerContinuous" vertical="justify"/>
    </xf>
    <xf numFmtId="0" fontId="2" fillId="0" borderId="0" xfId="0" applyFont="1" applyAlignment="1">
      <alignment vertical="top"/>
    </xf>
    <xf numFmtId="0" fontId="2" fillId="2" borderId="0" xfId="0" applyFont="1" applyFill="1" applyAlignment="1"/>
    <xf numFmtId="0" fontId="2" fillId="2" borderId="0" xfId="0" applyFont="1" applyFill="1" applyAlignment="1">
      <alignment horizontal="left" indent="7"/>
    </xf>
    <xf numFmtId="0" fontId="15" fillId="2" borderId="0" xfId="2" applyFont="1" applyFill="1"/>
    <xf numFmtId="0" fontId="12" fillId="2" borderId="0" xfId="1" applyFont="1" applyFill="1" applyBorder="1" applyAlignment="1">
      <alignment horizontal="left"/>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2" fillId="2" borderId="3" xfId="0" applyFont="1" applyFill="1" applyBorder="1" applyAlignment="1">
      <alignment horizontal="center" wrapText="1"/>
    </xf>
    <xf numFmtId="164" fontId="2" fillId="0" borderId="7" xfId="0" applyNumberFormat="1" applyFont="1" applyBorder="1" applyAlignment="1" applyProtection="1">
      <alignment horizontal="center" wrapText="1"/>
    </xf>
    <xf numFmtId="0" fontId="3" fillId="0" borderId="2" xfId="0" applyFont="1" applyBorder="1" applyAlignment="1" applyProtection="1">
      <alignment horizontal="right"/>
    </xf>
    <xf numFmtId="164" fontId="3" fillId="0" borderId="7" xfId="0" applyNumberFormat="1" applyFont="1" applyBorder="1" applyAlignment="1" applyProtection="1">
      <alignment horizontal="center" wrapText="1"/>
    </xf>
    <xf numFmtId="0" fontId="3" fillId="0" borderId="2" xfId="0" applyFont="1" applyBorder="1" applyAlignment="1" applyProtection="1">
      <alignment horizontal="right" wrapText="1"/>
    </xf>
    <xf numFmtId="0" fontId="3" fillId="0" borderId="2" xfId="0" applyFont="1" applyBorder="1" applyAlignment="1" applyProtection="1">
      <alignment horizontal="left" wrapText="1"/>
    </xf>
    <xf numFmtId="0" fontId="7" fillId="2" borderId="3" xfId="0" applyFont="1" applyFill="1" applyBorder="1" applyAlignment="1">
      <alignment horizontal="center" wrapText="1"/>
    </xf>
    <xf numFmtId="0" fontId="7" fillId="2" borderId="6" xfId="0" applyFont="1" applyFill="1" applyBorder="1" applyAlignment="1">
      <alignment horizontal="center" wrapText="1"/>
    </xf>
    <xf numFmtId="0" fontId="2" fillId="0" borderId="5" xfId="0" applyFont="1" applyBorder="1" applyAlignment="1" applyProtection="1">
      <alignment wrapText="1"/>
    </xf>
    <xf numFmtId="0" fontId="2" fillId="0" borderId="10" xfId="0" applyFont="1" applyBorder="1" applyAlignment="1">
      <alignment horizontal="center"/>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cellXfs>
  <cellStyles count="3">
    <cellStyle name="Heading 1" xfId="1" builtinId="16" customBuiltin="1"/>
    <cellStyle name="Hyperlink" xfId="2" builtinId="8"/>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9:D38" totalsRowShown="0" headerRowDxfId="23" headerRowBorderDxfId="22" tableBorderDxfId="21" totalsRowBorderDxfId="20">
  <autoFilter ref="A9:D38">
    <filterColumn colId="0" hiddenButton="1"/>
    <filterColumn colId="1" hiddenButton="1"/>
    <filterColumn colId="2" hiddenButton="1"/>
    <filterColumn colId="3" hiddenButton="1"/>
  </autoFilter>
  <tableColumns count="4">
    <tableColumn id="1" name="SECTION" dataDxfId="19"/>
    <tableColumn id="2" name="RATIO" dataDxfId="18"/>
    <tableColumn id="3" name="INSTRUCTIONS" dataDxfId="17"/>
    <tableColumn id="4" name="RESULT" dataDxfId="16"/>
  </tableColumns>
  <tableStyleInfo name="TableStyleLight13" showFirstColumn="0" showLastColumn="0" showRowStripes="1" showColumnStripes="0"/>
  <extLst>
    <ext xmlns:x14="http://schemas.microsoft.com/office/spreadsheetml/2009/9/main" uri="{504A1905-F514-4f6f-8877-14C23A59335A}">
      <x14:table altText="Course Based Independent Study Ratio Calculations for District Schools" altTextSummary="Example of how to calculate the Course Based Independent Study Ratio Calculation for District Schools"/>
    </ext>
  </extLst>
</table>
</file>

<file path=xl/tables/table2.xml><?xml version="1.0" encoding="utf-8"?>
<table xmlns="http://schemas.openxmlformats.org/spreadsheetml/2006/main" id="7" name="Table18" displayName="Table18" ref="A9:D25" totalsRowShown="0" headerRowDxfId="15" headerRowBorderDxfId="14" tableBorderDxfId="13" totalsRowBorderDxfId="12">
  <autoFilter ref="A9:D25">
    <filterColumn colId="0" hiddenButton="1"/>
    <filterColumn colId="1" hiddenButton="1"/>
    <filterColumn colId="2" hiddenButton="1"/>
    <filterColumn colId="3" hiddenButton="1"/>
  </autoFilter>
  <tableColumns count="4">
    <tableColumn id="1" name="SECTION" dataDxfId="11"/>
    <tableColumn id="2" name="RATIO" dataDxfId="10"/>
    <tableColumn id="3" name="INSTRUCTIONS" dataDxfId="9"/>
    <tableColumn id="4" name="RESULT" dataDxfId="8"/>
  </tableColumns>
  <tableStyleInfo name="TableStyleLight13" showFirstColumn="0" showLastColumn="0" showRowStripes="1" showColumnStripes="0"/>
  <extLst>
    <ext xmlns:x14="http://schemas.microsoft.com/office/spreadsheetml/2009/9/main" uri="{504A1905-F514-4f6f-8877-14C23A59335A}">
      <x14:table altText="Course Based Indpendent Study Ratio Calculations for COE's" altTextSummary="Example of how to calculate the Course Based Independent Study Ratio Calculation for County Offices of Education"/>
    </ext>
  </extLst>
</table>
</file>

<file path=xl/tables/table3.xml><?xml version="1.0" encoding="utf-8"?>
<table xmlns="http://schemas.openxmlformats.org/spreadsheetml/2006/main" id="12" name="Table1813" displayName="Table1813" ref="A10:D26" totalsRowShown="0" headerRowDxfId="7" headerRowBorderDxfId="6" tableBorderDxfId="5" totalsRowBorderDxfId="4">
  <autoFilter ref="A10:D26">
    <filterColumn colId="0" hiddenButton="1"/>
    <filterColumn colId="1" hiddenButton="1"/>
    <filterColumn colId="2" hiddenButton="1"/>
    <filterColumn colId="3" hiddenButton="1"/>
  </autoFilter>
  <tableColumns count="4">
    <tableColumn id="1" name="SECTION" dataDxfId="3"/>
    <tableColumn id="2" name="RATIO" dataDxfId="2"/>
    <tableColumn id="3" name="INSTRUCTIONS" dataDxfId="1"/>
    <tableColumn id="4" name="RESULT" dataDxfId="0"/>
  </tableColumns>
  <tableStyleInfo name="TableStyleLight13" showFirstColumn="0" showLastColumn="0" showRowStripes="1" showColumnStripes="0"/>
  <extLst>
    <ext xmlns:x14="http://schemas.microsoft.com/office/spreadsheetml/2009/9/main" uri="{504A1905-F514-4f6f-8877-14C23A59335A}">
      <x14:table altText="Course Based Independent Study Ratio Calculations" altTextSummary="Example of how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718.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718.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718.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41"/>
  <sheetViews>
    <sheetView tabSelected="1" workbookViewId="0"/>
  </sheetViews>
  <sheetFormatPr defaultRowHeight="15" x14ac:dyDescent="0.25"/>
  <cols>
    <col min="1" max="1" width="12.5703125" customWidth="1"/>
    <col min="2" max="2" width="26.5703125" customWidth="1"/>
    <col min="3" max="3" width="112.5703125" customWidth="1"/>
    <col min="4" max="4" width="11.7109375" customWidth="1"/>
    <col min="5" max="19" width="9.140625" customWidth="1"/>
  </cols>
  <sheetData>
    <row r="1" spans="1:211" s="11" customFormat="1" ht="24" thickBot="1" x14ac:dyDescent="0.4">
      <c r="A1" s="30" t="s">
        <v>101</v>
      </c>
      <c r="B1" s="12"/>
      <c r="C1" s="12"/>
      <c r="D1" s="12"/>
      <c r="E1" s="21"/>
      <c r="F1" s="22"/>
      <c r="G1" s="22"/>
      <c r="H1" s="22"/>
      <c r="I1" s="22"/>
      <c r="J1" s="22"/>
      <c r="K1" s="22"/>
      <c r="L1" s="22"/>
      <c r="M1" s="22"/>
      <c r="N1" s="22"/>
      <c r="O1" s="22"/>
      <c r="P1" s="22"/>
      <c r="Q1" s="22"/>
      <c r="R1" s="22"/>
      <c r="S1" s="22"/>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row>
    <row r="2" spans="1:211" s="4" customFormat="1" ht="21" thickTop="1" x14ac:dyDescent="0.3">
      <c r="A2" s="14" t="s">
        <v>53</v>
      </c>
      <c r="B2" s="15"/>
      <c r="C2" s="15"/>
      <c r="D2" s="16"/>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row>
    <row r="3" spans="1:211" s="9" customFormat="1" x14ac:dyDescent="0.2">
      <c r="A3" s="29" t="s">
        <v>54</v>
      </c>
      <c r="B3" s="18"/>
      <c r="C3" s="18"/>
      <c r="D3" s="18"/>
    </row>
    <row r="4" spans="1:211" s="9" customFormat="1" x14ac:dyDescent="0.2">
      <c r="A4" s="17" t="s">
        <v>93</v>
      </c>
      <c r="B4" s="18"/>
      <c r="C4" s="18"/>
      <c r="D4" s="18"/>
    </row>
    <row r="5" spans="1:211" s="26" customFormat="1" ht="15.75" x14ac:dyDescent="0.25">
      <c r="A5" s="24" t="s">
        <v>94</v>
      </c>
      <c r="B5" s="25"/>
      <c r="C5" s="25"/>
      <c r="D5" s="25"/>
    </row>
    <row r="6" spans="1:211" s="9" customFormat="1" ht="15.75" x14ac:dyDescent="0.25">
      <c r="A6" s="27" t="s">
        <v>95</v>
      </c>
      <c r="B6" s="18"/>
      <c r="C6" s="18"/>
      <c r="D6" s="18"/>
    </row>
    <row r="7" spans="1:211" s="9" customFormat="1" ht="15.75" x14ac:dyDescent="0.25">
      <c r="A7" s="27" t="s">
        <v>96</v>
      </c>
      <c r="B7" s="18"/>
      <c r="C7" s="18"/>
      <c r="D7" s="18"/>
    </row>
    <row r="8" spans="1:211" s="9" customFormat="1" ht="15.75" x14ac:dyDescent="0.25">
      <c r="A8" s="27" t="s">
        <v>97</v>
      </c>
      <c r="B8" s="18"/>
      <c r="C8" s="18"/>
      <c r="D8" s="18"/>
    </row>
    <row r="9" spans="1:211" s="1" customFormat="1" ht="15.75" x14ac:dyDescent="0.25">
      <c r="A9" s="31" t="s">
        <v>13</v>
      </c>
      <c r="B9" s="32" t="s">
        <v>68</v>
      </c>
      <c r="C9" s="32" t="s">
        <v>14</v>
      </c>
      <c r="D9" s="33" t="s">
        <v>15</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11" ht="30.75" x14ac:dyDescent="0.25">
      <c r="A10" s="34" t="s">
        <v>1</v>
      </c>
      <c r="B10" s="5" t="s">
        <v>0</v>
      </c>
      <c r="C10" s="23" t="s">
        <v>69</v>
      </c>
      <c r="D10" s="35">
        <v>7750</v>
      </c>
    </row>
    <row r="11" spans="1:211" ht="30.75" x14ac:dyDescent="0.25">
      <c r="A11" s="34" t="s">
        <v>2</v>
      </c>
      <c r="B11" s="5" t="s">
        <v>0</v>
      </c>
      <c r="C11" s="23" t="s">
        <v>70</v>
      </c>
      <c r="D11" s="35">
        <v>575.4</v>
      </c>
    </row>
    <row r="12" spans="1:211" ht="30.75" x14ac:dyDescent="0.25">
      <c r="A12" s="34" t="s">
        <v>3</v>
      </c>
      <c r="B12" s="5" t="s">
        <v>0</v>
      </c>
      <c r="C12" s="23" t="s">
        <v>16</v>
      </c>
      <c r="D12" s="35">
        <v>85.3</v>
      </c>
    </row>
    <row r="13" spans="1:211" ht="30.75" x14ac:dyDescent="0.25">
      <c r="A13" s="34" t="s">
        <v>4</v>
      </c>
      <c r="B13" s="5" t="s">
        <v>0</v>
      </c>
      <c r="C13" s="23" t="s">
        <v>17</v>
      </c>
      <c r="D13" s="35">
        <v>92</v>
      </c>
    </row>
    <row r="14" spans="1:211" ht="30.75" x14ac:dyDescent="0.25">
      <c r="A14" s="34" t="s">
        <v>5</v>
      </c>
      <c r="B14" s="5" t="s">
        <v>0</v>
      </c>
      <c r="C14" s="36" t="s">
        <v>71</v>
      </c>
      <c r="D14" s="37">
        <f>ROUND((D10-D11-D12-D13),1)</f>
        <v>6997.3</v>
      </c>
    </row>
    <row r="15" spans="1:211" ht="30.75" x14ac:dyDescent="0.25">
      <c r="A15" s="34" t="s">
        <v>6</v>
      </c>
      <c r="B15" s="5" t="s">
        <v>0</v>
      </c>
      <c r="C15" s="23" t="s">
        <v>18</v>
      </c>
      <c r="D15" s="35">
        <v>293.60000000000002</v>
      </c>
    </row>
    <row r="16" spans="1:211" ht="30.75" x14ac:dyDescent="0.25">
      <c r="A16" s="34" t="s">
        <v>7</v>
      </c>
      <c r="B16" s="5" t="s">
        <v>0</v>
      </c>
      <c r="C16" s="23" t="s">
        <v>102</v>
      </c>
      <c r="D16" s="35">
        <v>20</v>
      </c>
    </row>
    <row r="17" spans="1:4" ht="30.75" x14ac:dyDescent="0.25">
      <c r="A17" s="34" t="s">
        <v>8</v>
      </c>
      <c r="B17" s="5" t="s">
        <v>0</v>
      </c>
      <c r="C17" s="23" t="s">
        <v>19</v>
      </c>
      <c r="D17" s="35">
        <v>4.3</v>
      </c>
    </row>
    <row r="18" spans="1:4" ht="30.75" x14ac:dyDescent="0.25">
      <c r="A18" s="34" t="s">
        <v>9</v>
      </c>
      <c r="B18" s="5" t="s">
        <v>0</v>
      </c>
      <c r="C18" s="23" t="s">
        <v>20</v>
      </c>
      <c r="D18" s="35">
        <v>3.7</v>
      </c>
    </row>
    <row r="19" spans="1:4" ht="30.75" x14ac:dyDescent="0.25">
      <c r="A19" s="34" t="s">
        <v>10</v>
      </c>
      <c r="B19" s="5" t="s">
        <v>0</v>
      </c>
      <c r="C19" s="23" t="s">
        <v>21</v>
      </c>
      <c r="D19" s="35">
        <v>6</v>
      </c>
    </row>
    <row r="20" spans="1:4" ht="30.75" x14ac:dyDescent="0.25">
      <c r="A20" s="34" t="s">
        <v>11</v>
      </c>
      <c r="B20" s="5" t="s">
        <v>0</v>
      </c>
      <c r="C20" s="38" t="s">
        <v>72</v>
      </c>
      <c r="D20" s="37">
        <f>ROUND(D15-D16-D17-D18-D19,1)</f>
        <v>259.60000000000002</v>
      </c>
    </row>
    <row r="21" spans="1:4" ht="31.5" x14ac:dyDescent="0.25">
      <c r="A21" s="34" t="s">
        <v>12</v>
      </c>
      <c r="B21" s="5" t="s">
        <v>0</v>
      </c>
      <c r="C21" s="39" t="s">
        <v>22</v>
      </c>
      <c r="D21" s="37">
        <f>IF(ISERR(ROUND(D14/D20,1)),"",ROUND(D14/D20,1))</f>
        <v>27</v>
      </c>
    </row>
    <row r="22" spans="1:4" ht="30.75" x14ac:dyDescent="0.25">
      <c r="A22" s="34" t="s">
        <v>23</v>
      </c>
      <c r="B22" s="5" t="s">
        <v>73</v>
      </c>
      <c r="C22" s="2" t="s">
        <v>74</v>
      </c>
      <c r="D22" s="35">
        <v>575.4</v>
      </c>
    </row>
    <row r="23" spans="1:4" ht="30.75" x14ac:dyDescent="0.25">
      <c r="A23" s="34" t="s">
        <v>24</v>
      </c>
      <c r="B23" s="5" t="s">
        <v>73</v>
      </c>
      <c r="C23" s="2" t="s">
        <v>75</v>
      </c>
      <c r="D23" s="35">
        <v>2</v>
      </c>
    </row>
    <row r="24" spans="1:4" ht="30.75" x14ac:dyDescent="0.25">
      <c r="A24" s="34" t="s">
        <v>25</v>
      </c>
      <c r="B24" s="5" t="s">
        <v>73</v>
      </c>
      <c r="C24" s="2" t="s">
        <v>76</v>
      </c>
      <c r="D24" s="35">
        <v>3.1</v>
      </c>
    </row>
    <row r="25" spans="1:4" ht="30.75" x14ac:dyDescent="0.25">
      <c r="A25" s="34" t="s">
        <v>26</v>
      </c>
      <c r="B25" s="5" t="s">
        <v>73</v>
      </c>
      <c r="C25" s="2" t="s">
        <v>77</v>
      </c>
      <c r="D25" s="35">
        <v>10</v>
      </c>
    </row>
    <row r="26" spans="1:4" ht="30.75" x14ac:dyDescent="0.25">
      <c r="A26" s="34" t="s">
        <v>27</v>
      </c>
      <c r="B26" s="5" t="s">
        <v>73</v>
      </c>
      <c r="C26" s="38" t="s">
        <v>78</v>
      </c>
      <c r="D26" s="37">
        <f>ROUND(D22-D23-D24-D25,1)</f>
        <v>560.29999999999995</v>
      </c>
    </row>
    <row r="27" spans="1:4" ht="30.75" x14ac:dyDescent="0.25">
      <c r="A27" s="34" t="s">
        <v>28</v>
      </c>
      <c r="B27" s="5" t="s">
        <v>73</v>
      </c>
      <c r="C27" s="2" t="s">
        <v>35</v>
      </c>
      <c r="D27" s="35">
        <v>20</v>
      </c>
    </row>
    <row r="28" spans="1:4" ht="30.75" x14ac:dyDescent="0.25">
      <c r="A28" s="34" t="s">
        <v>29</v>
      </c>
      <c r="B28" s="5" t="s">
        <v>73</v>
      </c>
      <c r="C28" s="2" t="s">
        <v>36</v>
      </c>
      <c r="D28" s="35">
        <v>0.2</v>
      </c>
    </row>
    <row r="29" spans="1:4" ht="30.75" x14ac:dyDescent="0.25">
      <c r="A29" s="34" t="s">
        <v>30</v>
      </c>
      <c r="B29" s="5" t="s">
        <v>73</v>
      </c>
      <c r="C29" s="2" t="s">
        <v>37</v>
      </c>
      <c r="D29" s="35">
        <v>0.3</v>
      </c>
    </row>
    <row r="30" spans="1:4" ht="30.75" x14ac:dyDescent="0.25">
      <c r="A30" s="34" t="s">
        <v>31</v>
      </c>
      <c r="B30" s="5" t="s">
        <v>73</v>
      </c>
      <c r="C30" s="2" t="s">
        <v>38</v>
      </c>
      <c r="D30" s="35">
        <v>0.5</v>
      </c>
    </row>
    <row r="31" spans="1:4" ht="30.75" x14ac:dyDescent="0.25">
      <c r="A31" s="34" t="s">
        <v>32</v>
      </c>
      <c r="B31" s="5" t="s">
        <v>73</v>
      </c>
      <c r="C31" s="2" t="s">
        <v>21</v>
      </c>
      <c r="D31" s="35">
        <v>0.2</v>
      </c>
    </row>
    <row r="32" spans="1:4" ht="31.5" x14ac:dyDescent="0.25">
      <c r="A32" s="34" t="s">
        <v>33</v>
      </c>
      <c r="B32" s="5" t="s">
        <v>73</v>
      </c>
      <c r="C32" s="3" t="s">
        <v>79</v>
      </c>
      <c r="D32" s="37">
        <f>ROUND(D27-D28-D29-D30-D31,1)</f>
        <v>18.8</v>
      </c>
    </row>
    <row r="33" spans="1:4" ht="31.5" x14ac:dyDescent="0.25">
      <c r="A33" s="34" t="s">
        <v>34</v>
      </c>
      <c r="B33" s="5" t="s">
        <v>73</v>
      </c>
      <c r="C33" s="3" t="s">
        <v>39</v>
      </c>
      <c r="D33" s="37">
        <f>IF(ISERR(ROUND(D26/D32,1)),"",ROUND(D26/D32,1))</f>
        <v>29.8</v>
      </c>
    </row>
    <row r="34" spans="1:4" ht="15.75" x14ac:dyDescent="0.25">
      <c r="A34" s="40" t="s">
        <v>41</v>
      </c>
      <c r="B34" s="6" t="s">
        <v>40</v>
      </c>
      <c r="C34" s="2" t="s">
        <v>44</v>
      </c>
      <c r="D34" s="35" t="str">
        <f>IF(D21&gt;=D33,D26,"N/A")</f>
        <v>N/A</v>
      </c>
    </row>
    <row r="35" spans="1:4" ht="30.75" x14ac:dyDescent="0.25">
      <c r="A35" s="40" t="s">
        <v>42</v>
      </c>
      <c r="B35" s="6" t="s">
        <v>40</v>
      </c>
      <c r="C35" s="2" t="s">
        <v>45</v>
      </c>
      <c r="D35" s="35">
        <f>IF(D21&lt;D33,D33-D21, "N/A")</f>
        <v>2.8000000000000007</v>
      </c>
    </row>
    <row r="36" spans="1:4" ht="30.75" x14ac:dyDescent="0.25">
      <c r="A36" s="40" t="s">
        <v>56</v>
      </c>
      <c r="B36" s="6" t="s">
        <v>40</v>
      </c>
      <c r="C36" s="2" t="s">
        <v>46</v>
      </c>
      <c r="D36" s="35">
        <f>D32</f>
        <v>18.8</v>
      </c>
    </row>
    <row r="37" spans="1:4" ht="31.5" x14ac:dyDescent="0.25">
      <c r="A37" s="40" t="s">
        <v>43</v>
      </c>
      <c r="B37" s="6" t="s">
        <v>40</v>
      </c>
      <c r="C37" s="3" t="s">
        <v>47</v>
      </c>
      <c r="D37" s="37">
        <f>IF(D35="N/A","N/A",ROUND(D35*D32,1))</f>
        <v>52.6</v>
      </c>
    </row>
    <row r="38" spans="1:4" ht="90.75" x14ac:dyDescent="0.25">
      <c r="A38" s="41" t="s">
        <v>49</v>
      </c>
      <c r="B38" s="7" t="s">
        <v>48</v>
      </c>
      <c r="C38" s="42" t="s">
        <v>50</v>
      </c>
      <c r="D38" s="43" t="s">
        <v>55</v>
      </c>
    </row>
    <row r="39" spans="1:4" ht="15.75" x14ac:dyDescent="0.25">
      <c r="A39" s="19" t="s">
        <v>51</v>
      </c>
      <c r="B39" s="19"/>
      <c r="C39" s="13"/>
      <c r="D39" s="13"/>
    </row>
    <row r="40" spans="1:4" ht="15.75" x14ac:dyDescent="0.25">
      <c r="A40" s="19" t="s">
        <v>52</v>
      </c>
      <c r="B40" s="19"/>
      <c r="C40" s="13"/>
      <c r="D40" s="13"/>
    </row>
    <row r="41" spans="1:4" ht="15.75" x14ac:dyDescent="0.25">
      <c r="A41" s="20" t="s">
        <v>57</v>
      </c>
      <c r="B41" s="19"/>
      <c r="C41" s="13"/>
      <c r="D41" s="13"/>
    </row>
  </sheetData>
  <sheetProtection algorithmName="SHA-512" hashValue="+Sk3Sc2Dr35tFHEnMRnp8A8x+VwkEM2DMArFgy6pHnWIn2+WebaP7gulOm85VNgQJ75sReV10v4ahDpuZE+Ezw==" saltValue="V9q4bQqjLZgUI2paFP3t5A==" spinCount="100000" sheet="1" objects="1" scenarios="1"/>
  <dataValidations count="1">
    <dataValidation type="custom" allowBlank="1" showErrorMessage="1" errorTitle="Error" error="Only numeric values with one decimal place allowed." sqref="D10:D13 D15:D19 D27:D31 D22:D25">
      <formula1>IF(ISNUMBER(D10),IF(ISERR(FIND(".",D10,1)),0,LEN(D10)-FIND(".",D10,1))&lt;2,FALSE)</formula1>
    </dataValidation>
  </dataValidations>
  <hyperlinks>
    <hyperlink ref="A3" r:id="rId1" tooltip="http://www.cde.ca.gov/sp/eo/is/cbisratiocalcinstr1718.asp"/>
  </hyperlinks>
  <pageMargins left="0.25" right="0.25" top="0.75" bottom="0.75" header="0.3" footer="0.3"/>
  <pageSetup scale="62"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s="10" customFormat="1" ht="23.25" x14ac:dyDescent="0.35">
      <c r="A1" s="30" t="s">
        <v>103</v>
      </c>
      <c r="B1" s="12"/>
      <c r="C1" s="12"/>
      <c r="D1" s="12"/>
    </row>
    <row r="2" spans="1:4" ht="20.25" x14ac:dyDescent="0.3">
      <c r="A2" s="14" t="s">
        <v>53</v>
      </c>
      <c r="B2" s="15"/>
      <c r="C2" s="15"/>
      <c r="D2" s="16"/>
    </row>
    <row r="3" spans="1:4" s="9" customFormat="1" x14ac:dyDescent="0.2">
      <c r="A3" s="29" t="s">
        <v>54</v>
      </c>
      <c r="B3" s="18"/>
      <c r="C3" s="18"/>
      <c r="D3" s="18"/>
    </row>
    <row r="4" spans="1:4" s="9" customFormat="1" x14ac:dyDescent="0.2">
      <c r="A4" s="17" t="s">
        <v>93</v>
      </c>
      <c r="B4" s="18"/>
      <c r="C4" s="18"/>
      <c r="D4" s="18"/>
    </row>
    <row r="5" spans="1:4" s="26" customFormat="1" ht="15.75" x14ac:dyDescent="0.25">
      <c r="A5" s="24" t="s">
        <v>98</v>
      </c>
      <c r="B5" s="25"/>
      <c r="C5" s="25"/>
      <c r="D5" s="25"/>
    </row>
    <row r="6" spans="1:4" s="9" customFormat="1" ht="15.75" x14ac:dyDescent="0.25">
      <c r="A6" s="27" t="s">
        <v>95</v>
      </c>
      <c r="B6" s="18"/>
      <c r="C6" s="18"/>
      <c r="D6" s="18"/>
    </row>
    <row r="7" spans="1:4" s="9" customFormat="1" ht="15.75" x14ac:dyDescent="0.25">
      <c r="A7" s="27" t="s">
        <v>96</v>
      </c>
      <c r="B7" s="18"/>
      <c r="C7" s="18"/>
      <c r="D7" s="18"/>
    </row>
    <row r="8" spans="1:4" s="9" customFormat="1" ht="15.75" x14ac:dyDescent="0.25">
      <c r="A8" s="27" t="s">
        <v>97</v>
      </c>
      <c r="B8" s="18"/>
      <c r="C8" s="18"/>
      <c r="D8" s="18"/>
    </row>
    <row r="9" spans="1:4" ht="15.75" x14ac:dyDescent="0.25">
      <c r="A9" s="31" t="s">
        <v>13</v>
      </c>
      <c r="B9" s="32" t="s">
        <v>68</v>
      </c>
      <c r="C9" s="32" t="s">
        <v>14</v>
      </c>
      <c r="D9" s="33" t="s">
        <v>15</v>
      </c>
    </row>
    <row r="10" spans="1:4" ht="45.75" x14ac:dyDescent="0.25">
      <c r="A10" s="34" t="s">
        <v>1</v>
      </c>
      <c r="B10" s="5" t="s">
        <v>0</v>
      </c>
      <c r="C10" s="23" t="s">
        <v>88</v>
      </c>
      <c r="D10" s="35">
        <v>26.5</v>
      </c>
    </row>
    <row r="11" spans="1:4" ht="45.75" x14ac:dyDescent="0.25">
      <c r="A11" s="34" t="s">
        <v>23</v>
      </c>
      <c r="B11" s="5" t="s">
        <v>73</v>
      </c>
      <c r="C11" s="23" t="s">
        <v>58</v>
      </c>
      <c r="D11" s="35">
        <v>575.4</v>
      </c>
    </row>
    <row r="12" spans="1:4" ht="30.75" x14ac:dyDescent="0.25">
      <c r="A12" s="34" t="s">
        <v>24</v>
      </c>
      <c r="B12" s="5" t="s">
        <v>73</v>
      </c>
      <c r="C12" s="2" t="s">
        <v>80</v>
      </c>
      <c r="D12" s="35">
        <v>2</v>
      </c>
    </row>
    <row r="13" spans="1:4" ht="30.75" x14ac:dyDescent="0.25">
      <c r="A13" s="34" t="s">
        <v>25</v>
      </c>
      <c r="B13" s="5" t="s">
        <v>73</v>
      </c>
      <c r="C13" s="23" t="s">
        <v>76</v>
      </c>
      <c r="D13" s="35">
        <v>3.1</v>
      </c>
    </row>
    <row r="14" spans="1:4" ht="30.75" x14ac:dyDescent="0.25">
      <c r="A14" s="34" t="s">
        <v>26</v>
      </c>
      <c r="B14" s="5" t="s">
        <v>73</v>
      </c>
      <c r="C14" s="38" t="s">
        <v>81</v>
      </c>
      <c r="D14" s="37">
        <f>ROUND(D11-D12-D13,1)</f>
        <v>570.29999999999995</v>
      </c>
    </row>
    <row r="15" spans="1:4" ht="30.75" x14ac:dyDescent="0.25">
      <c r="A15" s="34" t="s">
        <v>28</v>
      </c>
      <c r="B15" s="5" t="s">
        <v>73</v>
      </c>
      <c r="C15" s="23" t="s">
        <v>35</v>
      </c>
      <c r="D15" s="35">
        <v>20</v>
      </c>
    </row>
    <row r="16" spans="1:4" ht="30.75" x14ac:dyDescent="0.25">
      <c r="A16" s="34" t="s">
        <v>29</v>
      </c>
      <c r="B16" s="5" t="s">
        <v>73</v>
      </c>
      <c r="C16" s="23" t="s">
        <v>82</v>
      </c>
      <c r="D16" s="35">
        <v>0.2</v>
      </c>
    </row>
    <row r="17" spans="1:4" ht="30.75" x14ac:dyDescent="0.25">
      <c r="A17" s="34" t="s">
        <v>30</v>
      </c>
      <c r="B17" s="5" t="s">
        <v>73</v>
      </c>
      <c r="C17" s="23" t="s">
        <v>83</v>
      </c>
      <c r="D17" s="35">
        <v>0.3</v>
      </c>
    </row>
    <row r="18" spans="1:4" ht="30.75" x14ac:dyDescent="0.25">
      <c r="A18" s="34" t="s">
        <v>31</v>
      </c>
      <c r="B18" s="5" t="s">
        <v>73</v>
      </c>
      <c r="C18" s="23" t="s">
        <v>21</v>
      </c>
      <c r="D18" s="35">
        <v>0.2</v>
      </c>
    </row>
    <row r="19" spans="1:4" ht="31.5" x14ac:dyDescent="0.25">
      <c r="A19" s="34" t="s">
        <v>32</v>
      </c>
      <c r="B19" s="5" t="s">
        <v>73</v>
      </c>
      <c r="C19" s="3" t="s">
        <v>84</v>
      </c>
      <c r="D19" s="37">
        <f>ROUND(D15-D16-D17-D18,1)</f>
        <v>19.3</v>
      </c>
    </row>
    <row r="20" spans="1:4" ht="31.5" x14ac:dyDescent="0.25">
      <c r="A20" s="34" t="s">
        <v>34</v>
      </c>
      <c r="B20" s="5" t="s">
        <v>73</v>
      </c>
      <c r="C20" s="3" t="s">
        <v>85</v>
      </c>
      <c r="D20" s="37">
        <f>IF(ISERR(ROUND(D14/D19,1)),"",ROUND(D14/D19,1))</f>
        <v>29.5</v>
      </c>
    </row>
    <row r="21" spans="1:4" ht="15.75" x14ac:dyDescent="0.25">
      <c r="A21" s="40" t="s">
        <v>41</v>
      </c>
      <c r="B21" s="6" t="s">
        <v>40</v>
      </c>
      <c r="C21" s="2" t="s">
        <v>59</v>
      </c>
      <c r="D21" s="35" t="str">
        <f>IF(D10&gt;=D20,D14,"N/A")</f>
        <v>N/A</v>
      </c>
    </row>
    <row r="22" spans="1:4" ht="30.75" x14ac:dyDescent="0.25">
      <c r="A22" s="40" t="s">
        <v>42</v>
      </c>
      <c r="B22" s="6" t="s">
        <v>40</v>
      </c>
      <c r="C22" s="2" t="s">
        <v>60</v>
      </c>
      <c r="D22" s="35">
        <f>IF(D10&lt;D20,D20-D10, "N/A")</f>
        <v>3</v>
      </c>
    </row>
    <row r="23" spans="1:4" ht="30.75" x14ac:dyDescent="0.25">
      <c r="A23" s="40" t="s">
        <v>56</v>
      </c>
      <c r="B23" s="6" t="s">
        <v>40</v>
      </c>
      <c r="C23" s="2" t="s">
        <v>46</v>
      </c>
      <c r="D23" s="35">
        <f>D19</f>
        <v>19.3</v>
      </c>
    </row>
    <row r="24" spans="1:4" ht="31.5" x14ac:dyDescent="0.25">
      <c r="A24" s="40" t="s">
        <v>43</v>
      </c>
      <c r="B24" s="6" t="s">
        <v>40</v>
      </c>
      <c r="C24" s="3" t="s">
        <v>47</v>
      </c>
      <c r="D24" s="37">
        <f>IF(D22="N/A","N/A",ROUND(D22*D19,1))</f>
        <v>57.9</v>
      </c>
    </row>
    <row r="25" spans="1:4" ht="90.75" x14ac:dyDescent="0.25">
      <c r="A25" s="41" t="s">
        <v>49</v>
      </c>
      <c r="B25" s="7" t="s">
        <v>48</v>
      </c>
      <c r="C25" s="42" t="s">
        <v>61</v>
      </c>
      <c r="D25" s="43" t="s">
        <v>55</v>
      </c>
    </row>
    <row r="26" spans="1:4" ht="15.75" x14ac:dyDescent="0.25">
      <c r="A26" s="19" t="s">
        <v>51</v>
      </c>
      <c r="B26" s="19"/>
      <c r="C26" s="13"/>
      <c r="D26" s="13"/>
    </row>
    <row r="27" spans="1:4" ht="15.75" x14ac:dyDescent="0.25">
      <c r="A27" s="19" t="s">
        <v>52</v>
      </c>
      <c r="B27" s="19"/>
      <c r="C27" s="13"/>
      <c r="D27" s="13"/>
    </row>
    <row r="28" spans="1:4" ht="15.75" x14ac:dyDescent="0.25">
      <c r="A28" s="20" t="s">
        <v>57</v>
      </c>
      <c r="B28" s="19"/>
      <c r="C28" s="13"/>
      <c r="D28" s="13"/>
    </row>
    <row r="29" spans="1:4" ht="15.75" x14ac:dyDescent="0.25">
      <c r="A29" s="8"/>
      <c r="B29" s="8"/>
    </row>
  </sheetData>
  <sheetProtection algorithmName="SHA-512" hashValue="MXQWxt99jufecH9rgOXd3zkG63DYPIBjt71bJClCt2TTVZFmikqcLqdz155z4B9tMmBXADMOKnToLZMf17X02g==" saltValue="EZtSybT8PgZGF5qadRydFw==" spinCount="100000" sheet="1" objects="1" scenarios="1"/>
  <dataValidations count="1">
    <dataValidation type="custom" allowBlank="1" showErrorMessage="1" errorTitle="Error" error="Only numeric values with one decimal place allowed." sqref="D10 D11:D13 D15:D18">
      <formula1>IF(ISNUMBER(D10),IF(ISERR(FIND(".",D10,1)),0,LEN(D10)-FIND(".",D10,1))&lt;2,FALSE)</formula1>
    </dataValidation>
  </dataValidations>
  <hyperlinks>
    <hyperlink ref="A3" r:id="rId1" tooltip="http://www.cde.ca.gov/sp/eo/is/cbisratiocalcinstr1718.asp"/>
  </hyperlinks>
  <printOptions horizontalCentered="1"/>
  <pageMargins left="0.25" right="0.25" top="0.75" bottom="0.75" header="0.3" footer="0.3"/>
  <pageSetup scale="63"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heetViews>
  <sheetFormatPr defaultRowHeight="15" x14ac:dyDescent="0.25"/>
  <cols>
    <col min="1" max="1" width="12.5703125" customWidth="1"/>
    <col min="2" max="2" width="26.5703125" customWidth="1"/>
    <col min="3" max="3" width="112.5703125" customWidth="1"/>
    <col min="4" max="4" width="11.7109375" customWidth="1"/>
  </cols>
  <sheetData>
    <row r="1" spans="1:4" ht="23.25" x14ac:dyDescent="0.35">
      <c r="A1" s="30" t="s">
        <v>100</v>
      </c>
      <c r="B1" s="12"/>
      <c r="C1" s="12"/>
      <c r="D1" s="12"/>
    </row>
    <row r="2" spans="1:4" ht="20.25" x14ac:dyDescent="0.3">
      <c r="A2" s="14" t="s">
        <v>53</v>
      </c>
      <c r="B2" s="15"/>
      <c r="C2" s="15"/>
      <c r="D2" s="16"/>
    </row>
    <row r="3" spans="1:4" s="9" customFormat="1" x14ac:dyDescent="0.2">
      <c r="A3" s="29" t="s">
        <v>54</v>
      </c>
      <c r="B3" s="18"/>
      <c r="C3" s="18"/>
      <c r="D3" s="18"/>
    </row>
    <row r="4" spans="1:4" s="9" customFormat="1" x14ac:dyDescent="0.2">
      <c r="A4" s="17" t="s">
        <v>93</v>
      </c>
      <c r="B4" s="18"/>
      <c r="C4" s="18"/>
      <c r="D4" s="18"/>
    </row>
    <row r="5" spans="1:4" s="26" customFormat="1" ht="15.75" x14ac:dyDescent="0.25">
      <c r="A5" s="24" t="s">
        <v>98</v>
      </c>
      <c r="B5" s="25"/>
      <c r="C5" s="25"/>
      <c r="D5" s="25"/>
    </row>
    <row r="6" spans="1:4" s="9" customFormat="1" ht="15.75" x14ac:dyDescent="0.25">
      <c r="A6" s="27" t="s">
        <v>95</v>
      </c>
      <c r="B6" s="18"/>
      <c r="C6" s="18"/>
      <c r="D6" s="18"/>
    </row>
    <row r="7" spans="1:4" s="9" customFormat="1" x14ac:dyDescent="0.2">
      <c r="A7" s="28" t="s">
        <v>99</v>
      </c>
      <c r="B7" s="18"/>
      <c r="C7" s="18"/>
      <c r="D7" s="18"/>
    </row>
    <row r="8" spans="1:4" s="9" customFormat="1" ht="15.75" x14ac:dyDescent="0.25">
      <c r="A8" s="27" t="s">
        <v>96</v>
      </c>
      <c r="B8" s="18"/>
      <c r="C8" s="18"/>
      <c r="D8" s="18"/>
    </row>
    <row r="9" spans="1:4" s="9" customFormat="1" ht="15.75" x14ac:dyDescent="0.25">
      <c r="A9" s="27" t="s">
        <v>97</v>
      </c>
      <c r="B9" s="18"/>
      <c r="C9" s="18"/>
      <c r="D9" s="18"/>
    </row>
    <row r="10" spans="1:4" ht="15.75" x14ac:dyDescent="0.25">
      <c r="A10" s="31" t="s">
        <v>13</v>
      </c>
      <c r="B10" s="32" t="s">
        <v>68</v>
      </c>
      <c r="C10" s="32" t="s">
        <v>14</v>
      </c>
      <c r="D10" s="33" t="s">
        <v>15</v>
      </c>
    </row>
    <row r="11" spans="1:4" ht="45" x14ac:dyDescent="0.25">
      <c r="A11" s="34" t="s">
        <v>1</v>
      </c>
      <c r="B11" s="5" t="s">
        <v>0</v>
      </c>
      <c r="C11" s="44" t="s">
        <v>89</v>
      </c>
      <c r="D11" s="35">
        <v>26.5</v>
      </c>
    </row>
    <row r="12" spans="1:4" ht="30.75" x14ac:dyDescent="0.25">
      <c r="A12" s="34" t="s">
        <v>23</v>
      </c>
      <c r="B12" s="5" t="s">
        <v>73</v>
      </c>
      <c r="C12" s="2" t="s">
        <v>62</v>
      </c>
      <c r="D12" s="35">
        <v>575.4</v>
      </c>
    </row>
    <row r="13" spans="1:4" ht="30.75" x14ac:dyDescent="0.25">
      <c r="A13" s="34" t="s">
        <v>24</v>
      </c>
      <c r="B13" s="5" t="s">
        <v>73</v>
      </c>
      <c r="C13" s="2" t="s">
        <v>90</v>
      </c>
      <c r="D13" s="35">
        <v>5.0999999999999996</v>
      </c>
    </row>
    <row r="14" spans="1:4" ht="30.75" x14ac:dyDescent="0.25">
      <c r="A14" s="34" t="s">
        <v>25</v>
      </c>
      <c r="B14" s="5" t="s">
        <v>73</v>
      </c>
      <c r="C14" s="2" t="s">
        <v>63</v>
      </c>
      <c r="D14" s="35">
        <v>0</v>
      </c>
    </row>
    <row r="15" spans="1:4" ht="30.75" x14ac:dyDescent="0.25">
      <c r="A15" s="34" t="s">
        <v>26</v>
      </c>
      <c r="B15" s="5" t="s">
        <v>73</v>
      </c>
      <c r="C15" s="38" t="s">
        <v>86</v>
      </c>
      <c r="D15" s="37">
        <f>ROUND(D12-D13-D14,1)</f>
        <v>570.29999999999995</v>
      </c>
    </row>
    <row r="16" spans="1:4" ht="30.75" x14ac:dyDescent="0.25">
      <c r="A16" s="34" t="s">
        <v>28</v>
      </c>
      <c r="B16" s="5" t="s">
        <v>73</v>
      </c>
      <c r="C16" s="2" t="s">
        <v>64</v>
      </c>
      <c r="D16" s="35">
        <v>20</v>
      </c>
    </row>
    <row r="17" spans="1:4" ht="45.75" x14ac:dyDescent="0.25">
      <c r="A17" s="34" t="s">
        <v>29</v>
      </c>
      <c r="B17" s="5" t="s">
        <v>73</v>
      </c>
      <c r="C17" s="2" t="s">
        <v>65</v>
      </c>
      <c r="D17" s="35">
        <v>0.3</v>
      </c>
    </row>
    <row r="18" spans="1:4" ht="30.75" x14ac:dyDescent="0.25">
      <c r="A18" s="34" t="s">
        <v>30</v>
      </c>
      <c r="B18" s="5" t="s">
        <v>73</v>
      </c>
      <c r="C18" s="2" t="s">
        <v>66</v>
      </c>
      <c r="D18" s="35">
        <v>0.2</v>
      </c>
    </row>
    <row r="19" spans="1:4" ht="30.75" x14ac:dyDescent="0.25">
      <c r="A19" s="34" t="s">
        <v>31</v>
      </c>
      <c r="B19" s="5" t="s">
        <v>73</v>
      </c>
      <c r="C19" s="2" t="s">
        <v>67</v>
      </c>
      <c r="D19" s="35">
        <v>0</v>
      </c>
    </row>
    <row r="20" spans="1:4" ht="31.5" x14ac:dyDescent="0.25">
      <c r="A20" s="34" t="s">
        <v>32</v>
      </c>
      <c r="B20" s="5" t="s">
        <v>73</v>
      </c>
      <c r="C20" s="3" t="s">
        <v>91</v>
      </c>
      <c r="D20" s="37">
        <f>ROUND(D16-D17-D18-D19,1)</f>
        <v>19.5</v>
      </c>
    </row>
    <row r="21" spans="1:4" ht="31.5" x14ac:dyDescent="0.25">
      <c r="A21" s="34" t="s">
        <v>34</v>
      </c>
      <c r="B21" s="5" t="s">
        <v>73</v>
      </c>
      <c r="C21" s="3" t="s">
        <v>87</v>
      </c>
      <c r="D21" s="37">
        <f>IF(ISERR(ROUND(D15/D20,1)),"",ROUND(D15/D20,1))</f>
        <v>29.2</v>
      </c>
    </row>
    <row r="22" spans="1:4" ht="15.75" x14ac:dyDescent="0.25">
      <c r="A22" s="40" t="s">
        <v>41</v>
      </c>
      <c r="B22" s="6" t="s">
        <v>40</v>
      </c>
      <c r="C22" s="2" t="s">
        <v>59</v>
      </c>
      <c r="D22" s="35" t="str">
        <f>IF(D11&gt;=D21,D15,"N/A")</f>
        <v>N/A</v>
      </c>
    </row>
    <row r="23" spans="1:4" ht="30.75" x14ac:dyDescent="0.25">
      <c r="A23" s="40" t="s">
        <v>42</v>
      </c>
      <c r="B23" s="6" t="s">
        <v>40</v>
      </c>
      <c r="C23" s="2" t="s">
        <v>60</v>
      </c>
      <c r="D23" s="35">
        <f>IF(D11&lt;D21,D21-D11, "N/A")</f>
        <v>2.6999999999999993</v>
      </c>
    </row>
    <row r="24" spans="1:4" ht="30.75" x14ac:dyDescent="0.25">
      <c r="A24" s="40" t="s">
        <v>56</v>
      </c>
      <c r="B24" s="6" t="s">
        <v>40</v>
      </c>
      <c r="C24" s="2" t="s">
        <v>46</v>
      </c>
      <c r="D24" s="35">
        <f>D20</f>
        <v>19.5</v>
      </c>
    </row>
    <row r="25" spans="1:4" ht="31.5" x14ac:dyDescent="0.25">
      <c r="A25" s="40" t="s">
        <v>43</v>
      </c>
      <c r="B25" s="6" t="s">
        <v>40</v>
      </c>
      <c r="C25" s="3" t="s">
        <v>47</v>
      </c>
      <c r="D25" s="37">
        <f>IF(D23="N/A","N/A",ROUND(D23*D20,1))</f>
        <v>52.7</v>
      </c>
    </row>
    <row r="26" spans="1:4" ht="90" x14ac:dyDescent="0.25">
      <c r="A26" s="41" t="s">
        <v>49</v>
      </c>
      <c r="B26" s="7" t="s">
        <v>48</v>
      </c>
      <c r="C26" s="45" t="s">
        <v>92</v>
      </c>
      <c r="D26" s="43" t="s">
        <v>55</v>
      </c>
    </row>
    <row r="27" spans="1:4" ht="15.75" x14ac:dyDescent="0.25">
      <c r="A27" s="19" t="s">
        <v>51</v>
      </c>
      <c r="B27" s="19"/>
      <c r="C27" s="13"/>
      <c r="D27" s="13"/>
    </row>
    <row r="28" spans="1:4" ht="15.75" x14ac:dyDescent="0.25">
      <c r="A28" s="19" t="s">
        <v>52</v>
      </c>
      <c r="B28" s="19"/>
      <c r="C28" s="13"/>
      <c r="D28" s="13"/>
    </row>
    <row r="29" spans="1:4" ht="15.75" x14ac:dyDescent="0.25">
      <c r="A29" s="20" t="s">
        <v>57</v>
      </c>
      <c r="B29" s="19"/>
      <c r="C29" s="13"/>
      <c r="D29" s="13"/>
    </row>
  </sheetData>
  <sheetProtection algorithmName="SHA-512" hashValue="qh8dNHTawbzXsBShY61y6EF1o6bsRCxQ8gXuCVTn28J1feFV9juBNeQgF19M90wGY5MsSToKdCssMIxzbEyl7Q==" saltValue="xgGjnhk/gmHsc/MDIIcdHQ==" spinCount="100000" sheet="1" objects="1" scenarios="1"/>
  <dataValidations count="1">
    <dataValidation type="custom" allowBlank="1" showErrorMessage="1" errorTitle="Error" error="Only numeric values with one decimal place allowed." sqref="D11 D12:D14 D16:D19">
      <formula1>IF(ISNUMBER(D11),IF(ISERR(FIND(".",D11,1)),0,LEN(D11)-FIND(".",D11,1))&lt;2,FALSE)</formula1>
    </dataValidation>
  </dataValidations>
  <hyperlinks>
    <hyperlink ref="A3" r:id="rId1" tooltip="http://www.cde.ca.gov/sp/eo/is/cbisratiocalcinstr1718.asp"/>
  </hyperlinks>
  <printOptions horizontalCentered="1"/>
  <pageMargins left="0.25" right="0.25" top="0.75" bottom="0.75" header="0.3" footer="0.3"/>
  <pageSetup scale="63"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District</vt:lpstr>
      <vt:lpstr>COE</vt:lpstr>
      <vt:lpstr>Charter</vt:lpstr>
      <vt:lpstr>District!Print_Area</vt:lpstr>
    </vt:vector>
  </TitlesOfParts>
  <Company>CA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2017–18 - Independent Study (CA Dept of Education)</dc:title>
  <dc:subject>Calculation Example for Course-Based Independent Study 2017–18.</dc:subject>
  <dc:creator>CA Dept of Education</dc:creator>
  <cp:lastModifiedBy>Rico Ewing</cp:lastModifiedBy>
  <cp:lastPrinted>2018-04-19T18:45:29Z</cp:lastPrinted>
  <dcterms:created xsi:type="dcterms:W3CDTF">2018-01-26T17:18:45Z</dcterms:created>
  <dcterms:modified xsi:type="dcterms:W3CDTF">2018-04-19T23:07:36Z</dcterms:modified>
</cp:coreProperties>
</file>