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F9046717-87E7-4C58-A25B-6600EB574CAC}" xr6:coauthVersionLast="47" xr6:coauthVersionMax="47" xr10:uidLastSave="{00000000-0000-0000-0000-000000000000}"/>
  <bookViews>
    <workbookView xWindow="-110" yWindow="-110" windowWidth="19420" windowHeight="11620" xr2:uid="{1759A36D-3B81-41C0-A4E9-E8D734709B8B}"/>
  </bookViews>
  <sheets>
    <sheet name="District" sheetId="1" r:id="rId1"/>
    <sheet name="COE" sheetId="2" r:id="rId2"/>
    <sheet name="Chart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D23" i="2" s="1"/>
  <c r="D14" i="2"/>
  <c r="D20" i="3"/>
  <c r="D24" i="3" s="1"/>
  <c r="D15" i="3"/>
  <c r="D21" i="3" l="1"/>
  <c r="D23" i="3" s="1"/>
  <c r="D25" i="3" s="1"/>
  <c r="D20" i="2"/>
  <c r="D22" i="2" s="1"/>
  <c r="D24" i="2" s="1"/>
  <c r="D22" i="3" l="1"/>
  <c r="D21" i="2"/>
  <c r="D32" i="1" l="1"/>
  <c r="D36" i="1" s="1"/>
  <c r="D26" i="1"/>
  <c r="D33" i="1" s="1"/>
  <c r="D20" i="1"/>
  <c r="D14" i="1"/>
  <c r="D21" i="1" s="1"/>
  <c r="D35" i="1" l="1"/>
  <c r="D37" i="1" s="1"/>
  <c r="D34" i="1"/>
</calcChain>
</file>

<file path=xl/sharedStrings.xml><?xml version="1.0" encoding="utf-8"?>
<sst xmlns="http://schemas.openxmlformats.org/spreadsheetml/2006/main" count="232" uniqueCount="104">
  <si>
    <t>Note: Refer to instructions for more detail (link below). For Steps 1 and 2 enter positive numbers only.</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</si>
  <si>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</si>
  <si>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</si>
  <si>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</si>
  <si>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</si>
  <si>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t>A.1</t>
  </si>
  <si>
    <t xml:space="preserve">Comparative Ratio Calculation </t>
  </si>
  <si>
    <t>A.1.a</t>
  </si>
  <si>
    <t>Less: Full-time independent study ADA (includes both course based independent study (CBIS) and traditional independent study)</t>
  </si>
  <si>
    <t>A.1.b</t>
  </si>
  <si>
    <t xml:space="preserve">Less: Full-time special day class ADA </t>
  </si>
  <si>
    <t>A.1.c</t>
  </si>
  <si>
    <t xml:space="preserve">Less: Necessary Small School ADA </t>
  </si>
  <si>
    <t>A.1.d</t>
  </si>
  <si>
    <r>
      <t xml:space="preserve">Net comparative ADA </t>
    </r>
    <r>
      <rPr>
        <sz val="12"/>
        <color indexed="8"/>
        <rFont val="Arial"/>
        <family val="2"/>
      </rPr>
      <t>(= A.1 - A.1.a - A.1.b - A.1.c)</t>
    </r>
  </si>
  <si>
    <t>A.2</t>
  </si>
  <si>
    <t xml:space="preserve">Full-time equivalent (FTE) certificated employees providing direct instruction to pupils included in A.1 </t>
  </si>
  <si>
    <t>A.2.a</t>
  </si>
  <si>
    <t>Less: FTE certificated employees who provide full-time independent study instruction</t>
  </si>
  <si>
    <t>A.2.b</t>
  </si>
  <si>
    <t xml:space="preserve">Less: FTE certificated employees who provide instruction to full-time special day class pupils </t>
  </si>
  <si>
    <t>A.2.c</t>
  </si>
  <si>
    <t xml:space="preserve">Less: FTE certificated employees who provide instruction in Necessary Small Schools </t>
  </si>
  <si>
    <t>A.2.d</t>
  </si>
  <si>
    <t>A.2.e</t>
  </si>
  <si>
    <r>
      <t xml:space="preserve">Net FTE certificated employees </t>
    </r>
    <r>
      <rPr>
        <sz val="12"/>
        <color indexed="8"/>
        <rFont val="Arial"/>
        <family val="2"/>
      </rPr>
      <t>(= A.2 - A.2.a - A.2.b - A.2.c - A.2.d)</t>
    </r>
  </si>
  <si>
    <t>A.3</t>
  </si>
  <si>
    <r>
      <t xml:space="preserve">Comparative ratio </t>
    </r>
    <r>
      <rPr>
        <sz val="12"/>
        <color indexed="8"/>
        <rFont val="Arial"/>
        <family val="2"/>
      </rPr>
      <t xml:space="preserve">(net comparative ADA divided by net FTE certificated employees, or the ratio negotiated in a collective bargaining agreement) </t>
    </r>
  </si>
  <si>
    <t>B.1</t>
  </si>
  <si>
    <t>Independent Study Ratio Calculation</t>
  </si>
  <si>
    <t>Total ADA for full-time CBIS included in A.1.a</t>
  </si>
  <si>
    <t>B.1.a</t>
  </si>
  <si>
    <t>B.1.b</t>
  </si>
  <si>
    <t xml:space="preserve">Less: Full-time CBIS ADA generated by special education pupils enrolled in special day classes on a full-time basis </t>
  </si>
  <si>
    <t>B.1.c</t>
  </si>
  <si>
    <t xml:space="preserve">Less: Full-time CBIS ADA generated by pupils in Necessary Small Schools </t>
  </si>
  <si>
    <t>B.1.d</t>
  </si>
  <si>
    <r>
      <t xml:space="preserve">Net independent study ADA </t>
    </r>
    <r>
      <rPr>
        <sz val="12"/>
        <color indexed="8"/>
        <rFont val="Arial"/>
        <family val="2"/>
      </rPr>
      <t>(= B.1 - B.1.a - B.1.b - B.1.c)</t>
    </r>
  </si>
  <si>
    <t>B.2</t>
  </si>
  <si>
    <t>Total FTE certificated employees providing instruction to full-time independent study pupils in B.1</t>
  </si>
  <si>
    <t>B.2.a</t>
  </si>
  <si>
    <t>B.2.b</t>
  </si>
  <si>
    <t>Less: FTE certificated employees who provide independent study instruction to special day class pupils  in B.1.b</t>
  </si>
  <si>
    <t>B.2.c</t>
  </si>
  <si>
    <t>Less: FTE certificated employees who provide independent study instruction in Necessary Small Schools in B.1.c</t>
  </si>
  <si>
    <t>B.2.d</t>
  </si>
  <si>
    <t>B.2.e</t>
  </si>
  <si>
    <r>
      <t>Net FTE certificated employees providing instruction to net independent study pupils</t>
    </r>
    <r>
      <rPr>
        <sz val="12"/>
        <color indexed="8"/>
        <rFont val="Arial"/>
        <family val="2"/>
      </rPr>
      <t xml:space="preserve"> (= B.2 - B.2.a - B.2.b - B.2.c - B.2.d)</t>
    </r>
  </si>
  <si>
    <t>B.3</t>
  </si>
  <si>
    <r>
      <t>Independent study ratio</t>
    </r>
    <r>
      <rPr>
        <sz val="12"/>
        <color indexed="8"/>
        <rFont val="Arial"/>
        <family val="2"/>
      </rPr>
      <t xml:space="preserve"> (net independent study ADA divided by net FTE certificated employees providing instruction to independent study pupils) </t>
    </r>
  </si>
  <si>
    <t>C.1</t>
  </si>
  <si>
    <t>Excess ADA Calculation</t>
  </si>
  <si>
    <t xml:space="preserve">If A.3 is equal to or greater than B.3, include all CBIS ADA in ADA reported at P-2 and Annual </t>
  </si>
  <si>
    <t>C.2</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</si>
  <si>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</si>
  <si>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</si>
  <si>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</si>
  <si>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C.3</t>
  </si>
  <si>
    <t>D.1</t>
  </si>
  <si>
    <t>Reporting Requirements</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</si>
  <si>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</si>
  <si>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N/A</t>
  </si>
  <si>
    <t>California Department of Education</t>
  </si>
  <si>
    <t>School Fiscal Services Division</t>
  </si>
  <si>
    <t xml:space="preserve">Less: FTE certificated employees whose services supplement direct instruction or who perform administrative duties </t>
  </si>
  <si>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</si>
  <si>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</si>
  <si>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 xml:space="preserve">Less: Course based independent study (CBIS) ADA generated by special education pupils enrolled in special day classes on a full-time basis </t>
  </si>
  <si>
    <t xml:space="preserve">Less: Full-time traditional independent study ADA </t>
  </si>
  <si>
    <t>Net independent study ADA (= B.1 - B.1.a - B.1.b)</t>
  </si>
  <si>
    <t>Less: FTE certificated employees who provide independent study instruction to full-time special day class pupils in B.1.a</t>
  </si>
  <si>
    <t>Less: FTE certificated employees who provide full-time traditional independent study ADA in B.1.b</t>
  </si>
  <si>
    <t xml:space="preserve">Net FTE certificated employees providing instruction to net independent study pupils (= B.2 - B.2.a - B.2.b - B.2.c) </t>
  </si>
  <si>
    <t xml:space="preserve">Independent study ratio (net independent study ADA divided by net FTE certificated employees providing instruction to independent study pupils) </t>
  </si>
  <si>
    <t>If A.1 is equal to or greater than B.3, include all CBIS ADA in ADA reported at P-2 and Annual</t>
  </si>
  <si>
    <t>If A.1 is less than B.3, subtract the independent study ratio from the comparative ratio to determine the excess ADA per FTE (if A.1 &lt; B.3, = B.3 - A.1)</t>
  </si>
  <si>
    <t>Less: FTE certificated employees who provide independent study instruction to special day class pupils in B.1.b</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</si>
  <si>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</si>
  <si>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r>
      <t xml:space="preserve">Independent study ratio </t>
    </r>
    <r>
      <rPr>
        <sz val="12"/>
        <color theme="1"/>
        <rFont val="Arial"/>
        <family val="2"/>
      </rPr>
      <t>(net independent study ADA [B.1.c] divided by net FTE certificated employees providing instruction to independent study pupils [B.2.d])</t>
    </r>
  </si>
  <si>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</si>
  <si>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</si>
  <si>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Total ADA to be reported on lines A-1 and A-5 of the school district’s P-2 attendance data submission from any applicable school district Principal Apportionment Data Collection (PADC) Web Application data entry screen.</t>
  </si>
  <si>
    <t>Total ADA for full-time independent study included in ADA to be reported in the County Office of Education's (COE) P-2 Attendance data submission from any COE Principal Apportionment Data Collection (PADC) Web Application data entry screen</t>
  </si>
  <si>
    <t xml:space="preserve">Total independent study ADA to be reported in the charter school's P-2 attendance data submission from any applicable Principal Apportionment Data Collection (PADC) Web Application data entry screen </t>
  </si>
  <si>
    <t xml:space="preserve">Less: FTE certificated employees whose services supplement direct instruction or who perform administrative duties. An "FTE" means an employee who is required to work a minimum 6-hour day and 175 days per fiscal year. </t>
  </si>
  <si>
    <t>Net FTE certificated employees providing instruction to net independent study pupils (= B.2 - B.2.a - B.2.b - B.2.c)</t>
  </si>
  <si>
    <r>
      <t>Less: Full-time course based independent study (CBIS) ADA generated by pupils</t>
    </r>
    <r>
      <rPr>
        <sz val="12"/>
        <rFont val="Arial"/>
        <family val="2"/>
      </rPr>
      <t xml:space="preserve"> who turn 19 years old during the school year</t>
    </r>
  </si>
  <si>
    <r>
      <t xml:space="preserve">Less: FTE certificated employees who provide independent study instruction to pupils </t>
    </r>
    <r>
      <rPr>
        <sz val="12"/>
        <rFont val="Arial"/>
        <family val="2"/>
      </rPr>
      <t>who turn 19 years old during the school year in B.1.</t>
    </r>
    <r>
      <rPr>
        <sz val="12"/>
        <color theme="1"/>
        <rFont val="Arial"/>
        <family val="2"/>
      </rPr>
      <t>a</t>
    </r>
  </si>
  <si>
    <r>
      <t>Less: Full-time CBIS ADA generated by pupils</t>
    </r>
    <r>
      <rPr>
        <strike/>
        <sz val="12"/>
        <color rgb="FFFF0000"/>
        <rFont val="Arial"/>
        <family val="2"/>
      </rPr>
      <t xml:space="preserve"> </t>
    </r>
    <r>
      <rPr>
        <sz val="12"/>
        <rFont val="Arial"/>
        <family val="2"/>
      </rPr>
      <t>who turn 19 years old during the school year</t>
    </r>
  </si>
  <si>
    <r>
      <t xml:space="preserve">Less: FTE certificated employees who provide independent study instruction to pupils </t>
    </r>
    <r>
      <rPr>
        <sz val="12"/>
        <rFont val="Arial"/>
        <family val="2"/>
      </rPr>
      <t>who turn 19 years old during the school year in B.1.a</t>
    </r>
  </si>
  <si>
    <r>
      <t xml:space="preserve">Subtract excess CBIS ADA from ADA reported on Line </t>
    </r>
    <r>
      <rPr>
        <sz val="12"/>
        <rFont val="Arial"/>
        <family val="2"/>
      </rPr>
      <t>C-1</t>
    </r>
    <r>
      <rPr>
        <sz val="12"/>
        <color theme="1"/>
        <rFont val="Arial"/>
        <family val="2"/>
      </rPr>
      <t xml:space="preserve"> of the charter school P-2 and Annual attendance data submission from any applicable charter school entry screen. Report excess ADA by grade span on Line E-6 of the P-2 and Annual Charter School Attendance entry screen or Line </t>
    </r>
    <r>
      <rPr>
        <sz val="12"/>
        <rFont val="Arial"/>
        <family val="2"/>
      </rPr>
      <t>J-3</t>
    </r>
    <r>
      <rPr>
        <sz val="12"/>
        <color theme="1"/>
        <rFont val="Arial"/>
        <family val="2"/>
      </rPr>
      <t xml:space="preserve"> 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r>
  </si>
  <si>
    <r>
      <t>Excess CBIS ADA</t>
    </r>
    <r>
      <rPr>
        <sz val="12"/>
        <color indexed="8"/>
        <rFont val="Arial"/>
        <family val="2"/>
      </rPr>
      <t xml:space="preserve"> (excess ADA per FTE in C.2 multiplied by the net FTE certificated employees providing instruction to net independent study pupils in Step 2) </t>
    </r>
  </si>
  <si>
    <r>
      <t>Excess CBIS ADA</t>
    </r>
    <r>
      <rPr>
        <sz val="12"/>
        <color indexed="8"/>
        <rFont val="Arial"/>
        <family val="2"/>
      </rPr>
      <t xml:space="preserve"> (excess ADA per FTE in C.2 multiplied by the net FTE certificated employees providing instruction to net independent study pupils in Step 2)</t>
    </r>
  </si>
  <si>
    <t>Total FTE certificated employees providing instruction to independent study pupils in B.1</t>
  </si>
  <si>
    <t>October 2024</t>
  </si>
  <si>
    <t>FY 2024–25 Course Based Independent Study Ratio Calculations for Charter Schools Example</t>
  </si>
  <si>
    <t>FY 2024–25 Course Based Independent Study Ratio Calculations for County Offices of Education Example</t>
  </si>
  <si>
    <t>FY 2024–25 Course Based Independent Study Ratio Calculations for School Districts Example</t>
  </si>
  <si>
    <t>https://www.cde.ca.gov/sp/eo/is/cbisratiocalcinstr2425.asp</t>
  </si>
  <si>
    <t>LEGEND: ADA = Average Daily Attendance, FTE = Full-Time Equivalent, P-2 = Second Principal Apportionment</t>
  </si>
  <si>
    <t>Section</t>
  </si>
  <si>
    <t>Ratio</t>
  </si>
  <si>
    <t>Instructions</t>
  </si>
  <si>
    <t>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</si>
</sst>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7"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5"/>
      <color theme="3"/>
      <name val="Calibri"/>
      <family val="2"/>
      <scheme val="minor"/>
    </font>
    <font>
      <b/>
      <sz val="16"/>
      <name val="Arial"/>
      <family val="2"/>
    </font>
    <font>
      <b/>
      <sz val="18"/>
      <name val="Arial"/>
      <family val="2"/>
    </font>
    <font>
      <b/>
      <i/>
      <sz val="12"/>
      <color theme="1"/>
      <name val="Arial"/>
      <family val="2"/>
    </font>
    <font>
      <b/>
      <sz val="16"/>
      <color theme="1"/>
      <name val="Arial"/>
      <family val="2"/>
    </font>
    <font>
      <sz val="11"/>
      <color theme="1"/>
      <name val="Arial"/>
      <family val="2"/>
    </font>
    <font>
      <u/>
      <sz val="12"/>
      <color theme="10"/>
      <name val="Arial"/>
      <family val="2"/>
    </font>
    <font>
      <sz val="12"/>
      <color theme="1"/>
      <name val="Arial"/>
      <family val="2"/>
    </font>
    <font>
      <i/>
      <sz val="12"/>
      <color theme="1"/>
      <name val="Arial"/>
      <family val="2"/>
    </font>
    <font>
      <b/>
      <sz val="12"/>
      <color theme="1"/>
      <name val="Arial"/>
      <family val="2"/>
    </font>
    <font>
      <sz val="12"/>
      <color indexed="8"/>
      <name val="Arial"/>
      <family val="2"/>
    </font>
    <font>
      <sz val="12"/>
      <name val="Arial"/>
      <family val="2"/>
    </font>
    <font>
      <strike/>
      <sz val="12"/>
      <color rgb="FFFF0000"/>
      <name val="Arial"/>
      <family val="2"/>
    </font>
  </fonts>
  <fills count="3">
    <fill>
      <patternFill patternType="none"/>
    </fill>
    <fill>
      <patternFill patternType="gray125"/>
    </fill>
    <fill>
      <patternFill patternType="solid">
        <fgColor rgb="FF135EA4"/>
        <bgColor indexed="64"/>
      </patternFill>
    </fill>
  </fills>
  <borders count="11">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4" fillId="0" borderId="1" applyNumberFormat="0" applyFill="0" applyAlignment="0" applyProtection="0"/>
    <xf numFmtId="0" fontId="10" fillId="0" borderId="0" applyNumberFormat="0" applyFill="0" applyBorder="0" applyAlignment="0" applyProtection="0"/>
  </cellStyleXfs>
  <cellXfs count="42">
    <xf numFmtId="0" fontId="0" fillId="0" borderId="0" xfId="0"/>
    <xf numFmtId="0" fontId="5" fillId="0" borderId="0" xfId="1" applyFont="1" applyFill="1" applyBorder="1" applyAlignment="1">
      <alignment horizontal="left"/>
    </xf>
    <xf numFmtId="0" fontId="10" fillId="0" borderId="0" xfId="2" applyFill="1"/>
    <xf numFmtId="0" fontId="6" fillId="0" borderId="0" xfId="1" applyFont="1" applyFill="1" applyBorder="1" applyAlignment="1">
      <alignment horizontal="centerContinuous" wrapText="1"/>
    </xf>
    <xf numFmtId="0" fontId="7" fillId="0" borderId="0" xfId="0" applyFont="1" applyAlignment="1">
      <alignment horizontal="left"/>
    </xf>
    <xf numFmtId="0" fontId="8" fillId="0" borderId="0" xfId="0" applyFont="1" applyAlignment="1">
      <alignment horizontal="centerContinuous"/>
    </xf>
    <xf numFmtId="0" fontId="9" fillId="0" borderId="0" xfId="0" applyFont="1"/>
    <xf numFmtId="0" fontId="11" fillId="0" borderId="0" xfId="0" applyFont="1"/>
    <xf numFmtId="0" fontId="12" fillId="0" borderId="0" xfId="0" applyFont="1"/>
    <xf numFmtId="0" fontId="11" fillId="0" borderId="0" xfId="0" applyFont="1" applyAlignment="1">
      <alignment horizontal="left" vertical="top"/>
    </xf>
    <xf numFmtId="0" fontId="11" fillId="0" borderId="0" xfId="0" applyFont="1" applyAlignment="1">
      <alignment horizontal="centerContinuous" vertical="justify"/>
    </xf>
    <xf numFmtId="0" fontId="11" fillId="0" borderId="5" xfId="0" applyFont="1" applyBorder="1" applyAlignment="1">
      <alignment horizontal="center" wrapText="1"/>
    </xf>
    <xf numFmtId="0" fontId="11" fillId="0" borderId="6" xfId="0" applyFont="1" applyBorder="1" applyAlignment="1">
      <alignment horizontal="center" wrapText="1"/>
    </xf>
    <xf numFmtId="0" fontId="1" fillId="0" borderId="6" xfId="0" applyFont="1" applyBorder="1" applyAlignment="1">
      <alignment wrapText="1"/>
    </xf>
    <xf numFmtId="164" fontId="11" fillId="0" borderId="7" xfId="0" applyNumberFormat="1" applyFont="1" applyBorder="1" applyAlignment="1">
      <alignment horizontal="center" wrapText="1"/>
    </xf>
    <xf numFmtId="0" fontId="11" fillId="0" borderId="6" xfId="0" applyFont="1" applyBorder="1" applyAlignment="1">
      <alignment wrapText="1"/>
    </xf>
    <xf numFmtId="0" fontId="13" fillId="0" borderId="6" xfId="0" applyFont="1" applyBorder="1" applyAlignment="1">
      <alignment horizontal="right"/>
    </xf>
    <xf numFmtId="164" fontId="13" fillId="0" borderId="7" xfId="0" applyNumberFormat="1" applyFont="1" applyBorder="1" applyAlignment="1">
      <alignment horizontal="center" wrapText="1"/>
    </xf>
    <xf numFmtId="0" fontId="3" fillId="0" borderId="6" xfId="0" applyFont="1" applyBorder="1" applyAlignment="1">
      <alignment wrapText="1"/>
    </xf>
    <xf numFmtId="0" fontId="13" fillId="0" borderId="6" xfId="0" applyFont="1" applyBorder="1" applyAlignment="1">
      <alignment horizontal="right" wrapText="1"/>
    </xf>
    <xf numFmtId="0" fontId="13" fillId="0" borderId="6" xfId="0" applyFont="1" applyBorder="1" applyAlignment="1">
      <alignment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1" fillId="0" borderId="9" xfId="0" applyFont="1" applyBorder="1" applyAlignment="1">
      <alignment wrapText="1"/>
    </xf>
    <xf numFmtId="0" fontId="11" fillId="0" borderId="10" xfId="0" applyFont="1" applyBorder="1" applyAlignment="1">
      <alignment horizontal="center"/>
    </xf>
    <xf numFmtId="49" fontId="1" fillId="0" borderId="0" xfId="0" applyNumberFormat="1" applyFont="1"/>
    <xf numFmtId="0" fontId="2" fillId="0" borderId="0" xfId="0" applyFont="1"/>
    <xf numFmtId="0" fontId="2" fillId="0" borderId="0" xfId="0" applyFont="1" applyAlignment="1">
      <alignment horizontal="left" vertical="top"/>
    </xf>
    <xf numFmtId="0" fontId="2" fillId="0" borderId="0" xfId="0" applyFont="1" applyAlignment="1">
      <alignment horizontal="centerContinuous" vertical="justify"/>
    </xf>
    <xf numFmtId="0" fontId="2" fillId="0" borderId="0" xfId="0" applyFont="1" applyAlignment="1">
      <alignment horizontal="left" indent="7"/>
    </xf>
    <xf numFmtId="0" fontId="2" fillId="0" borderId="5" xfId="0" applyFont="1" applyBorder="1" applyAlignment="1">
      <alignment horizontal="center" wrapText="1"/>
    </xf>
    <xf numFmtId="0" fontId="2" fillId="0" borderId="6" xfId="0" applyFont="1" applyBorder="1" applyAlignment="1">
      <alignment horizontal="center" wrapText="1"/>
    </xf>
    <xf numFmtId="164" fontId="2" fillId="0" borderId="7" xfId="0" applyNumberFormat="1" applyFont="1" applyBorder="1" applyAlignment="1">
      <alignment horizontal="center" wrapText="1"/>
    </xf>
    <xf numFmtId="0" fontId="2" fillId="0" borderId="6" xfId="0" applyFont="1" applyBorder="1" applyAlignment="1">
      <alignment wrapText="1"/>
    </xf>
    <xf numFmtId="0" fontId="1" fillId="0" borderId="9" xfId="0" applyFont="1" applyBorder="1" applyAlignment="1">
      <alignment wrapText="1"/>
    </xf>
    <xf numFmtId="0" fontId="2" fillId="0" borderId="10" xfId="0" applyFont="1" applyBorder="1" applyAlignment="1">
      <alignment horizontal="center"/>
    </xf>
    <xf numFmtId="0" fontId="2" fillId="0" borderId="7" xfId="0" applyFont="1" applyBorder="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center" wrapText="1"/>
    </xf>
  </cellXfs>
  <cellStyles count="3">
    <cellStyle name="Heading 1" xfId="1" builtinId="16"/>
    <cellStyle name="Hyperlink" xfId="2" builtinId="8" customBuiltin="1"/>
    <cellStyle name="Normal" xfId="0" builtinId="0"/>
  </cellStyles>
  <dxfs count="27">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135EA4"/>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numFmt numFmtId="164" formatCode="#,##0.0_);[Red]\(#,##0.0\)"/>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numFmt numFmtId="164" formatCode="#,##0.0_);[Red]\(#,##0.0\)"/>
      <fill>
        <patternFill patternType="none">
          <fgColor indexed="64"/>
          <bgColor auto="1"/>
        </patternFill>
      </fill>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strike val="0"/>
        <outline val="0"/>
        <shadow val="0"/>
        <u val="none"/>
        <vertAlign val="baseline"/>
        <sz val="12"/>
        <color theme="1"/>
        <name val="Arial"/>
        <scheme val="none"/>
      </font>
      <fill>
        <patternFill patternType="solid">
          <fgColor indexed="64"/>
          <bgColor rgb="FF135EA4"/>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F28FA2-EF06-4854-B8A3-35F32C635A42}" name="Table1" displayName="Table1" ref="A9:D38" totalsRowShown="0" headerRowDxfId="26" dataDxfId="24" headerRowBorderDxfId="25" tableBorderDxfId="23" totalsRowBorderDxfId="22">
  <tableColumns count="4">
    <tableColumn id="1" xr3:uid="{2EA4C946-92A3-47F0-B71D-B62F4C6259C8}" name="Section" dataDxfId="21"/>
    <tableColumn id="2" xr3:uid="{EF8734D8-8442-40C1-8E25-AC6ADF9D1BDE}" name="Ratio" dataDxfId="20"/>
    <tableColumn id="3" xr3:uid="{666EBA54-8B6F-46BE-954D-80C86B45B142}" name="Instructions" dataDxfId="19"/>
    <tableColumn id="4" xr3:uid="{9D86B8D3-FEFD-4273-A01A-2B010F31356D}" name="Result" dataDxfId="18"/>
  </tableColumns>
  <tableStyleInfo name="TableStyleLight9" showFirstColumn="0" showLastColumn="0" showRowStripes="1" showColumnStripes="0"/>
  <extLst>
    <ext xmlns:x14="http://schemas.microsoft.com/office/spreadsheetml/2009/9/main" uri="{504A1905-F514-4f6f-8877-14C23A59335A}">
      <x14:table altTextSummary="Example of how to calculate the Course Based Independent Study Ratio Calculation for District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EA76F2-40FA-477C-ADED-7E25EB533852}" name="Table18" displayName="Table18" ref="A9:D25" totalsRowShown="0" headerRowDxfId="2" dataDxfId="17" headerRowBorderDxfId="3" tableBorderDxfId="16" totalsRowBorderDxfId="15">
  <tableColumns count="4">
    <tableColumn id="1" xr3:uid="{5554651D-084C-436C-9880-A95D19AE20B5}" name="Section" dataDxfId="14"/>
    <tableColumn id="2" xr3:uid="{C5713D4D-EE34-42ED-BD77-8D3F8C16D86F}" name="Ratio" dataDxfId="13"/>
    <tableColumn id="3" xr3:uid="{A68C5BCC-4280-4352-98B0-4D790A90AA19}" name="Instructions" dataDxfId="12"/>
    <tableColumn id="4" xr3:uid="{50A959CD-378E-4DD1-A3C9-8424D47E07B0}" name="Result" dataDxfId="11"/>
  </tableColumns>
  <tableStyleInfo name="TableStyleLight9" showFirstColumn="0" showLastColumn="0" showRowStripes="1" showColumnStripes="0"/>
  <extLst>
    <ext xmlns:x14="http://schemas.microsoft.com/office/spreadsheetml/2009/9/main" uri="{504A1905-F514-4f6f-8877-14C23A59335A}">
      <x14:table altTextSummary="Example of how to calculate the Course Based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062BC4-6A44-4D7A-A0BE-6908F3FEDA19}" name="Table1813" displayName="Table1813" ref="A10:D26" totalsRowShown="0" headerRowDxfId="0" dataDxfId="10" headerRowBorderDxfId="1" tableBorderDxfId="9" totalsRowBorderDxfId="8">
  <tableColumns count="4">
    <tableColumn id="1" xr3:uid="{084A0AA3-49BE-4A0C-91B9-750CD0ABD9F3}" name="Section" dataDxfId="7"/>
    <tableColumn id="2" xr3:uid="{83252FAE-286F-4E71-9AA8-B78B4F936297}" name="Ratio" dataDxfId="6"/>
    <tableColumn id="3" xr3:uid="{24DE4CC5-AB4E-4007-BADB-947467CFC349}" name="Instructions" dataDxfId="5"/>
    <tableColumn id="4" xr3:uid="{443AC5D0-C846-4734-9F32-551AF932C5C2}" name="Result" dataDxfId="4"/>
  </tableColumns>
  <tableStyleInfo name="TableStyleLight9" showFirstColumn="0" showLastColumn="0" showRowStripes="1" showColumnStripes="0"/>
  <extLst>
    <ext xmlns:x14="http://schemas.microsoft.com/office/spreadsheetml/2009/9/main" uri="{504A1905-F514-4f6f-8877-14C23A59335A}">
      <x14:table altTextSummary="Example of how to calculate the Course Based Independent Study Ratio Calculation for Charter School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aging.cde.ca.gov/sp/eo/is/cbisratiocalcinstr2425.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taging.cde.ca.gov/sp/eo/is/cbisratiocalcinstr2425.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taging.cde.ca.gov/sp/eo/is/cbisratiocalcinstr2425.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5A2C-6E87-4E05-8B1A-DD361B794E08}">
  <dimension ref="A1:D41"/>
  <sheetViews>
    <sheetView showGridLines="0" tabSelected="1" zoomScaleNormal="100" workbookViewId="0"/>
  </sheetViews>
  <sheetFormatPr defaultRowHeight="14.5" x14ac:dyDescent="0.35"/>
  <cols>
    <col min="1" max="1" width="13.54296875" customWidth="1"/>
    <col min="2" max="2" width="16.453125" customWidth="1"/>
    <col min="3" max="3" width="95.54296875" customWidth="1"/>
    <col min="4" max="4" width="14.453125" customWidth="1"/>
  </cols>
  <sheetData>
    <row r="1" spans="1:4" ht="23" x14ac:dyDescent="0.5">
      <c r="A1" s="1" t="s">
        <v>97</v>
      </c>
      <c r="B1" s="3"/>
      <c r="C1" s="3"/>
      <c r="D1" s="3"/>
    </row>
    <row r="2" spans="1:4" ht="20" x14ac:dyDescent="0.4">
      <c r="A2" s="4" t="s">
        <v>0</v>
      </c>
      <c r="B2" s="5"/>
      <c r="C2" s="5"/>
      <c r="D2" s="6"/>
    </row>
    <row r="3" spans="1:4" ht="15.5" x14ac:dyDescent="0.35">
      <c r="A3" s="2" t="s">
        <v>98</v>
      </c>
      <c r="B3" s="7"/>
      <c r="C3" s="7"/>
      <c r="D3" s="7"/>
    </row>
    <row r="4" spans="1:4" ht="15.5" x14ac:dyDescent="0.35">
      <c r="A4" s="8" t="s">
        <v>99</v>
      </c>
      <c r="B4" s="7"/>
      <c r="C4" s="7"/>
      <c r="D4" s="7"/>
    </row>
    <row r="5" spans="1:4" ht="15.5" x14ac:dyDescent="0.35">
      <c r="A5" s="9" t="s">
        <v>1</v>
      </c>
      <c r="B5" s="10"/>
      <c r="C5" s="10"/>
      <c r="D5" s="10"/>
    </row>
    <row r="6" spans="1:4" ht="15.5" x14ac:dyDescent="0.35">
      <c r="A6" s="7" t="s">
        <v>2</v>
      </c>
      <c r="B6" s="7"/>
      <c r="C6" s="7"/>
      <c r="D6" s="7"/>
    </row>
    <row r="7" spans="1:4" ht="15.5" x14ac:dyDescent="0.35">
      <c r="A7" s="7" t="s">
        <v>3</v>
      </c>
      <c r="B7" s="7"/>
      <c r="C7" s="7"/>
      <c r="D7" s="7"/>
    </row>
    <row r="8" spans="1:4" ht="15.5" x14ac:dyDescent="0.35">
      <c r="A8" s="7" t="s">
        <v>4</v>
      </c>
      <c r="B8" s="7"/>
      <c r="C8" s="7"/>
      <c r="D8" s="7"/>
    </row>
    <row r="9" spans="1:4" ht="15.5" x14ac:dyDescent="0.35">
      <c r="A9" s="39" t="s">
        <v>100</v>
      </c>
      <c r="B9" s="40" t="s">
        <v>101</v>
      </c>
      <c r="C9" s="40" t="s">
        <v>102</v>
      </c>
      <c r="D9" s="41" t="s">
        <v>103</v>
      </c>
    </row>
    <row r="10" spans="1:4" ht="46.5" x14ac:dyDescent="0.35">
      <c r="A10" s="11" t="s">
        <v>5</v>
      </c>
      <c r="B10" s="12" t="s">
        <v>6</v>
      </c>
      <c r="C10" s="13" t="s">
        <v>81</v>
      </c>
      <c r="D10" s="14">
        <v>7750</v>
      </c>
    </row>
    <row r="11" spans="1:4" ht="46.5" x14ac:dyDescent="0.35">
      <c r="A11" s="11" t="s">
        <v>7</v>
      </c>
      <c r="B11" s="12" t="s">
        <v>6</v>
      </c>
      <c r="C11" s="15" t="s">
        <v>8</v>
      </c>
      <c r="D11" s="14">
        <v>575.4</v>
      </c>
    </row>
    <row r="12" spans="1:4" ht="46.5" x14ac:dyDescent="0.35">
      <c r="A12" s="11" t="s">
        <v>9</v>
      </c>
      <c r="B12" s="12" t="s">
        <v>6</v>
      </c>
      <c r="C12" s="15" t="s">
        <v>10</v>
      </c>
      <c r="D12" s="14">
        <v>85.3</v>
      </c>
    </row>
    <row r="13" spans="1:4" ht="46.5" x14ac:dyDescent="0.35">
      <c r="A13" s="11" t="s">
        <v>11</v>
      </c>
      <c r="B13" s="12" t="s">
        <v>6</v>
      </c>
      <c r="C13" s="15" t="s">
        <v>12</v>
      </c>
      <c r="D13" s="14">
        <v>92</v>
      </c>
    </row>
    <row r="14" spans="1:4" ht="46.5" x14ac:dyDescent="0.35">
      <c r="A14" s="11" t="s">
        <v>13</v>
      </c>
      <c r="B14" s="12" t="s">
        <v>6</v>
      </c>
      <c r="C14" s="16" t="s">
        <v>14</v>
      </c>
      <c r="D14" s="17">
        <f>ROUND((D10-D11-D12-D13),1)</f>
        <v>6997.3</v>
      </c>
    </row>
    <row r="15" spans="1:4" ht="46.5" x14ac:dyDescent="0.35">
      <c r="A15" s="11" t="s">
        <v>15</v>
      </c>
      <c r="B15" s="12" t="s">
        <v>6</v>
      </c>
      <c r="C15" s="15" t="s">
        <v>16</v>
      </c>
      <c r="D15" s="14">
        <v>293.60000000000002</v>
      </c>
    </row>
    <row r="16" spans="1:4" ht="46.5" x14ac:dyDescent="0.35">
      <c r="A16" s="11" t="s">
        <v>17</v>
      </c>
      <c r="B16" s="12" t="s">
        <v>6</v>
      </c>
      <c r="C16" s="15" t="s">
        <v>18</v>
      </c>
      <c r="D16" s="14">
        <v>20</v>
      </c>
    </row>
    <row r="17" spans="1:4" ht="46.5" x14ac:dyDescent="0.35">
      <c r="A17" s="11" t="s">
        <v>19</v>
      </c>
      <c r="B17" s="12" t="s">
        <v>6</v>
      </c>
      <c r="C17" s="15" t="s">
        <v>20</v>
      </c>
      <c r="D17" s="14">
        <v>4.3</v>
      </c>
    </row>
    <row r="18" spans="1:4" ht="46.5" x14ac:dyDescent="0.35">
      <c r="A18" s="11" t="s">
        <v>21</v>
      </c>
      <c r="B18" s="12" t="s">
        <v>6</v>
      </c>
      <c r="C18" s="15" t="s">
        <v>22</v>
      </c>
      <c r="D18" s="14">
        <v>3.7</v>
      </c>
    </row>
    <row r="19" spans="1:4" ht="46.5" x14ac:dyDescent="0.35">
      <c r="A19" s="11" t="s">
        <v>23</v>
      </c>
      <c r="B19" s="12" t="s">
        <v>6</v>
      </c>
      <c r="C19" s="18" t="s">
        <v>64</v>
      </c>
      <c r="D19" s="14">
        <v>6</v>
      </c>
    </row>
    <row r="20" spans="1:4" ht="46.5" x14ac:dyDescent="0.35">
      <c r="A20" s="11" t="s">
        <v>24</v>
      </c>
      <c r="B20" s="12" t="s">
        <v>6</v>
      </c>
      <c r="C20" s="19" t="s">
        <v>25</v>
      </c>
      <c r="D20" s="17">
        <f>ROUND(D15-D16-D17-D18-D19,1)</f>
        <v>259.60000000000002</v>
      </c>
    </row>
    <row r="21" spans="1:4" ht="46.5" x14ac:dyDescent="0.35">
      <c r="A21" s="11" t="s">
        <v>26</v>
      </c>
      <c r="B21" s="12" t="s">
        <v>6</v>
      </c>
      <c r="C21" s="20" t="s">
        <v>27</v>
      </c>
      <c r="D21" s="17">
        <f>IF(ISERR(ROUND(D14/D20,1)),"",ROUND(D14/D20,1))</f>
        <v>27</v>
      </c>
    </row>
    <row r="22" spans="1:4" ht="46.5" x14ac:dyDescent="0.35">
      <c r="A22" s="11" t="s">
        <v>28</v>
      </c>
      <c r="B22" s="12" t="s">
        <v>29</v>
      </c>
      <c r="C22" s="15" t="s">
        <v>30</v>
      </c>
      <c r="D22" s="14">
        <v>575.4</v>
      </c>
    </row>
    <row r="23" spans="1:4" ht="46.5" x14ac:dyDescent="0.35">
      <c r="A23" s="11" t="s">
        <v>31</v>
      </c>
      <c r="B23" s="12" t="s">
        <v>29</v>
      </c>
      <c r="C23" s="13" t="s">
        <v>88</v>
      </c>
      <c r="D23" s="14">
        <v>2</v>
      </c>
    </row>
    <row r="24" spans="1:4" ht="46.5" x14ac:dyDescent="0.35">
      <c r="A24" s="11" t="s">
        <v>32</v>
      </c>
      <c r="B24" s="12" t="s">
        <v>29</v>
      </c>
      <c r="C24" s="15" t="s">
        <v>33</v>
      </c>
      <c r="D24" s="14">
        <v>3.1</v>
      </c>
    </row>
    <row r="25" spans="1:4" ht="46.5" x14ac:dyDescent="0.35">
      <c r="A25" s="11" t="s">
        <v>34</v>
      </c>
      <c r="B25" s="12" t="s">
        <v>29</v>
      </c>
      <c r="C25" s="15" t="s">
        <v>35</v>
      </c>
      <c r="D25" s="14">
        <v>10</v>
      </c>
    </row>
    <row r="26" spans="1:4" ht="46.5" x14ac:dyDescent="0.35">
      <c r="A26" s="11" t="s">
        <v>36</v>
      </c>
      <c r="B26" s="12" t="s">
        <v>29</v>
      </c>
      <c r="C26" s="19" t="s">
        <v>37</v>
      </c>
      <c r="D26" s="17">
        <f>ROUND(D22-D23-D24-D25,1)</f>
        <v>560.29999999999995</v>
      </c>
    </row>
    <row r="27" spans="1:4" ht="46.5" x14ac:dyDescent="0.35">
      <c r="A27" s="11" t="s">
        <v>38</v>
      </c>
      <c r="B27" s="12" t="s">
        <v>29</v>
      </c>
      <c r="C27" s="15" t="s">
        <v>39</v>
      </c>
      <c r="D27" s="14">
        <v>20</v>
      </c>
    </row>
    <row r="28" spans="1:4" ht="46.5" x14ac:dyDescent="0.35">
      <c r="A28" s="11" t="s">
        <v>40</v>
      </c>
      <c r="B28" s="12" t="s">
        <v>29</v>
      </c>
      <c r="C28" s="13" t="s">
        <v>89</v>
      </c>
      <c r="D28" s="14">
        <v>0.2</v>
      </c>
    </row>
    <row r="29" spans="1:4" ht="46.5" x14ac:dyDescent="0.35">
      <c r="A29" s="11" t="s">
        <v>41</v>
      </c>
      <c r="B29" s="12" t="s">
        <v>29</v>
      </c>
      <c r="C29" s="15" t="s">
        <v>42</v>
      </c>
      <c r="D29" s="14">
        <v>0.3</v>
      </c>
    </row>
    <row r="30" spans="1:4" ht="46.5" x14ac:dyDescent="0.35">
      <c r="A30" s="11" t="s">
        <v>43</v>
      </c>
      <c r="B30" s="12" t="s">
        <v>29</v>
      </c>
      <c r="C30" s="15" t="s">
        <v>44</v>
      </c>
      <c r="D30" s="14">
        <v>0.5</v>
      </c>
    </row>
    <row r="31" spans="1:4" ht="46.5" x14ac:dyDescent="0.35">
      <c r="A31" s="11" t="s">
        <v>45</v>
      </c>
      <c r="B31" s="12" t="s">
        <v>29</v>
      </c>
      <c r="C31" s="13" t="s">
        <v>64</v>
      </c>
      <c r="D31" s="14">
        <v>0.2</v>
      </c>
    </row>
    <row r="32" spans="1:4" ht="46.5" x14ac:dyDescent="0.35">
      <c r="A32" s="11" t="s">
        <v>46</v>
      </c>
      <c r="B32" s="12" t="s">
        <v>29</v>
      </c>
      <c r="C32" s="19" t="s">
        <v>47</v>
      </c>
      <c r="D32" s="17">
        <f>ROUND(D27-D28-D29-D30-D31,1)</f>
        <v>18.8</v>
      </c>
    </row>
    <row r="33" spans="1:4" ht="46.5" x14ac:dyDescent="0.35">
      <c r="A33" s="11" t="s">
        <v>48</v>
      </c>
      <c r="B33" s="12" t="s">
        <v>29</v>
      </c>
      <c r="C33" s="20" t="s">
        <v>49</v>
      </c>
      <c r="D33" s="17">
        <f>IF(ISERR(ROUND(D26/D32,1)),"",ROUND(D26/D32,1))</f>
        <v>29.8</v>
      </c>
    </row>
    <row r="34" spans="1:4" ht="31" x14ac:dyDescent="0.35">
      <c r="A34" s="21" t="s">
        <v>50</v>
      </c>
      <c r="B34" s="22" t="s">
        <v>51</v>
      </c>
      <c r="C34" s="15" t="s">
        <v>52</v>
      </c>
      <c r="D34" s="14" t="str">
        <f>IF(D21&gt;=D33,D26,"N/A")</f>
        <v>N/A</v>
      </c>
    </row>
    <row r="35" spans="1:4" ht="31" x14ac:dyDescent="0.35">
      <c r="A35" s="21" t="s">
        <v>53</v>
      </c>
      <c r="B35" s="22" t="s">
        <v>51</v>
      </c>
      <c r="C35" s="15" t="s">
        <v>54</v>
      </c>
      <c r="D35" s="14">
        <f>IF(D21&lt;D33,D33-D21, "N/A")</f>
        <v>2.8000000000000007</v>
      </c>
    </row>
    <row r="36" spans="1:4" ht="31" x14ac:dyDescent="0.35">
      <c r="A36" s="21" t="s">
        <v>55</v>
      </c>
      <c r="B36" s="22" t="s">
        <v>51</v>
      </c>
      <c r="C36" s="15" t="s">
        <v>56</v>
      </c>
      <c r="D36" s="14">
        <f>D32</f>
        <v>18.8</v>
      </c>
    </row>
    <row r="37" spans="1:4" ht="31" x14ac:dyDescent="0.35">
      <c r="A37" s="21" t="s">
        <v>57</v>
      </c>
      <c r="B37" s="22" t="s">
        <v>51</v>
      </c>
      <c r="C37" s="20" t="s">
        <v>91</v>
      </c>
      <c r="D37" s="17">
        <f>IF(D35="N/A","N/A",ROUND(D35*D32,1))</f>
        <v>52.6</v>
      </c>
    </row>
    <row r="38" spans="1:4" ht="102.9" customHeight="1" x14ac:dyDescent="0.35">
      <c r="A38" s="23" t="s">
        <v>58</v>
      </c>
      <c r="B38" s="24" t="s">
        <v>59</v>
      </c>
      <c r="C38" s="25" t="s">
        <v>60</v>
      </c>
      <c r="D38" s="26" t="s">
        <v>61</v>
      </c>
    </row>
    <row r="39" spans="1:4" ht="15.5" x14ac:dyDescent="0.35">
      <c r="A39" s="7" t="s">
        <v>62</v>
      </c>
      <c r="B39" s="7"/>
    </row>
    <row r="40" spans="1:4" ht="15.5" x14ac:dyDescent="0.35">
      <c r="A40" s="7" t="s">
        <v>63</v>
      </c>
      <c r="B40" s="7"/>
    </row>
    <row r="41" spans="1:4" ht="15.5" x14ac:dyDescent="0.35">
      <c r="A41" s="27" t="s">
        <v>94</v>
      </c>
      <c r="B41" s="7"/>
    </row>
  </sheetData>
  <dataValidations count="1">
    <dataValidation type="custom" allowBlank="1" showErrorMessage="1" errorTitle="Error" error="Only numeric values with one decimal place allowed." sqref="D10:D13 D15:D19 D27:D31 D22:D25" xr:uid="{56C523FB-D80F-4347-BD80-5B09CD47246F}">
      <formula1>IF(ISNUMBER(D10),IF(ISERR(FIND(".",D10,1)),0,LEN(D10)-FIND(".",D10,1))&lt;2,FALSE)</formula1>
    </dataValidation>
  </dataValidations>
  <hyperlinks>
    <hyperlink ref="A3" r:id="rId1" tooltip="Course Based Independent Study Ratio Calculations Instructions for Fiscal Year 2023–24" xr:uid="{1DF1952E-C714-41B0-8BA1-CA0F31CC0244}"/>
  </hyperlinks>
  <pageMargins left="0.7" right="0.7" top="0.75" bottom="0.75" header="0.3" footer="0.3"/>
  <pageSetup orientation="portrait" horizontalDpi="4294967295" verticalDpi="4294967295"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D728-9E4D-4603-AF1C-BAFA27323DC8}">
  <dimension ref="A1:D28"/>
  <sheetViews>
    <sheetView showGridLines="0" zoomScaleNormal="100" workbookViewId="0"/>
  </sheetViews>
  <sheetFormatPr defaultRowHeight="14.5" x14ac:dyDescent="0.35"/>
  <cols>
    <col min="1" max="1" width="13" customWidth="1"/>
    <col min="2" max="2" width="21.54296875" customWidth="1"/>
    <col min="3" max="3" width="91.453125" customWidth="1"/>
    <col min="4" max="4" width="13.54296875" customWidth="1"/>
  </cols>
  <sheetData>
    <row r="1" spans="1:4" ht="23" x14ac:dyDescent="0.5">
      <c r="A1" s="1" t="s">
        <v>96</v>
      </c>
      <c r="B1" s="3"/>
      <c r="C1" s="3"/>
      <c r="D1" s="3"/>
    </row>
    <row r="2" spans="1:4" ht="20" x14ac:dyDescent="0.4">
      <c r="A2" s="4" t="s">
        <v>0</v>
      </c>
      <c r="B2" s="5"/>
      <c r="C2" s="5"/>
      <c r="D2" s="6"/>
    </row>
    <row r="3" spans="1:4" ht="15.5" x14ac:dyDescent="0.35">
      <c r="A3" s="2" t="s">
        <v>98</v>
      </c>
      <c r="B3" s="7"/>
      <c r="C3" s="7"/>
      <c r="D3" s="7"/>
    </row>
    <row r="4" spans="1:4" ht="15.5" x14ac:dyDescent="0.35">
      <c r="A4" s="8" t="s">
        <v>99</v>
      </c>
      <c r="B4" s="7"/>
      <c r="C4" s="7"/>
      <c r="D4" s="7"/>
    </row>
    <row r="5" spans="1:4" ht="15.5" x14ac:dyDescent="0.35">
      <c r="A5" s="9" t="s">
        <v>1</v>
      </c>
      <c r="B5" s="10"/>
      <c r="C5" s="10"/>
      <c r="D5" s="10"/>
    </row>
    <row r="6" spans="1:4" ht="15.5" x14ac:dyDescent="0.35">
      <c r="A6" s="7" t="s">
        <v>2</v>
      </c>
      <c r="B6" s="7"/>
      <c r="C6" s="7"/>
      <c r="D6" s="7"/>
    </row>
    <row r="7" spans="1:4" ht="15.5" x14ac:dyDescent="0.35">
      <c r="A7" s="7" t="s">
        <v>3</v>
      </c>
      <c r="B7" s="7"/>
      <c r="C7" s="7"/>
      <c r="D7" s="7"/>
    </row>
    <row r="8" spans="1:4" ht="15.5" x14ac:dyDescent="0.35">
      <c r="A8" s="7" t="s">
        <v>4</v>
      </c>
      <c r="B8" s="7"/>
      <c r="C8" s="7"/>
      <c r="D8" s="7"/>
    </row>
    <row r="9" spans="1:4" ht="18" customHeight="1" x14ac:dyDescent="0.35">
      <c r="A9" s="39" t="s">
        <v>100</v>
      </c>
      <c r="B9" s="40" t="s">
        <v>101</v>
      </c>
      <c r="C9" s="40" t="s">
        <v>102</v>
      </c>
      <c r="D9" s="41" t="s">
        <v>103</v>
      </c>
    </row>
    <row r="10" spans="1:4" ht="62" x14ac:dyDescent="0.35">
      <c r="A10" s="32" t="s">
        <v>5</v>
      </c>
      <c r="B10" s="33" t="s">
        <v>6</v>
      </c>
      <c r="C10" s="13" t="s">
        <v>79</v>
      </c>
      <c r="D10" s="34">
        <v>26.5</v>
      </c>
    </row>
    <row r="11" spans="1:4" ht="46.5" x14ac:dyDescent="0.35">
      <c r="A11" s="32" t="s">
        <v>28</v>
      </c>
      <c r="B11" s="33" t="s">
        <v>29</v>
      </c>
      <c r="C11" s="13" t="s">
        <v>82</v>
      </c>
      <c r="D11" s="34">
        <v>575.4</v>
      </c>
    </row>
    <row r="12" spans="1:4" ht="31" x14ac:dyDescent="0.35">
      <c r="A12" s="32" t="s">
        <v>31</v>
      </c>
      <c r="B12" s="33" t="s">
        <v>29</v>
      </c>
      <c r="C12" s="13" t="s">
        <v>86</v>
      </c>
      <c r="D12" s="34">
        <v>2</v>
      </c>
    </row>
    <row r="13" spans="1:4" ht="31" x14ac:dyDescent="0.35">
      <c r="A13" s="32" t="s">
        <v>32</v>
      </c>
      <c r="B13" s="33" t="s">
        <v>29</v>
      </c>
      <c r="C13" s="35" t="s">
        <v>33</v>
      </c>
      <c r="D13" s="34">
        <v>3.1</v>
      </c>
    </row>
    <row r="14" spans="1:4" ht="31" x14ac:dyDescent="0.35">
      <c r="A14" s="32" t="s">
        <v>34</v>
      </c>
      <c r="B14" s="33" t="s">
        <v>29</v>
      </c>
      <c r="C14" s="19" t="s">
        <v>69</v>
      </c>
      <c r="D14" s="17">
        <f>ROUND(D11-D12-D13,1)</f>
        <v>570.29999999999995</v>
      </c>
    </row>
    <row r="15" spans="1:4" ht="31" x14ac:dyDescent="0.35">
      <c r="A15" s="32" t="s">
        <v>38</v>
      </c>
      <c r="B15" s="33" t="s">
        <v>29</v>
      </c>
      <c r="C15" s="35" t="s">
        <v>39</v>
      </c>
      <c r="D15" s="34">
        <v>20</v>
      </c>
    </row>
    <row r="16" spans="1:4" ht="31" x14ac:dyDescent="0.35">
      <c r="A16" s="32" t="s">
        <v>40</v>
      </c>
      <c r="B16" s="33" t="s">
        <v>29</v>
      </c>
      <c r="C16" s="13" t="s">
        <v>87</v>
      </c>
      <c r="D16" s="34">
        <v>0.2</v>
      </c>
    </row>
    <row r="17" spans="1:4" ht="31" x14ac:dyDescent="0.35">
      <c r="A17" s="32" t="s">
        <v>41</v>
      </c>
      <c r="B17" s="33" t="s">
        <v>29</v>
      </c>
      <c r="C17" s="35" t="s">
        <v>76</v>
      </c>
      <c r="D17" s="34">
        <v>0.3</v>
      </c>
    </row>
    <row r="18" spans="1:4" ht="31" x14ac:dyDescent="0.35">
      <c r="A18" s="32" t="s">
        <v>43</v>
      </c>
      <c r="B18" s="33" t="s">
        <v>29</v>
      </c>
      <c r="C18" s="13" t="s">
        <v>64</v>
      </c>
      <c r="D18" s="34">
        <v>0.2</v>
      </c>
    </row>
    <row r="19" spans="1:4" ht="31" x14ac:dyDescent="0.35">
      <c r="A19" s="32" t="s">
        <v>45</v>
      </c>
      <c r="B19" s="33" t="s">
        <v>29</v>
      </c>
      <c r="C19" s="19" t="s">
        <v>85</v>
      </c>
      <c r="D19" s="17">
        <f>ROUND(D15-D16-D17-D18,1)</f>
        <v>19.3</v>
      </c>
    </row>
    <row r="20" spans="1:4" ht="31" x14ac:dyDescent="0.35">
      <c r="A20" s="32" t="s">
        <v>48</v>
      </c>
      <c r="B20" s="33" t="s">
        <v>29</v>
      </c>
      <c r="C20" s="20" t="s">
        <v>78</v>
      </c>
      <c r="D20" s="17">
        <f>IF(ISERR(ROUND(D14/D19,1)),"",ROUND(D14/D19,1))</f>
        <v>29.5</v>
      </c>
    </row>
    <row r="21" spans="1:4" ht="31" x14ac:dyDescent="0.35">
      <c r="A21" s="21" t="s">
        <v>50</v>
      </c>
      <c r="B21" s="22" t="s">
        <v>51</v>
      </c>
      <c r="C21" s="35" t="s">
        <v>74</v>
      </c>
      <c r="D21" s="34" t="str">
        <f>IF(D10&gt;=D20,D14,"N/A")</f>
        <v>N/A</v>
      </c>
    </row>
    <row r="22" spans="1:4" ht="31" x14ac:dyDescent="0.35">
      <c r="A22" s="21" t="s">
        <v>53</v>
      </c>
      <c r="B22" s="22" t="s">
        <v>51</v>
      </c>
      <c r="C22" s="35" t="s">
        <v>75</v>
      </c>
      <c r="D22" s="34">
        <f>IF(D10&lt;D20,D20-D10, "N/A")</f>
        <v>3</v>
      </c>
    </row>
    <row r="23" spans="1:4" ht="31" x14ac:dyDescent="0.35">
      <c r="A23" s="21" t="s">
        <v>55</v>
      </c>
      <c r="B23" s="22" t="s">
        <v>51</v>
      </c>
      <c r="C23" s="35" t="s">
        <v>56</v>
      </c>
      <c r="D23" s="34">
        <f>D19</f>
        <v>19.3</v>
      </c>
    </row>
    <row r="24" spans="1:4" ht="31" x14ac:dyDescent="0.35">
      <c r="A24" s="21" t="s">
        <v>57</v>
      </c>
      <c r="B24" s="22" t="s">
        <v>51</v>
      </c>
      <c r="C24" s="20" t="s">
        <v>92</v>
      </c>
      <c r="D24" s="17">
        <f>IF(D22="N/A","N/A",ROUND(D22*D19,1))</f>
        <v>57.9</v>
      </c>
    </row>
    <row r="25" spans="1:4" ht="117.65" customHeight="1" x14ac:dyDescent="0.35">
      <c r="A25" s="21" t="s">
        <v>58</v>
      </c>
      <c r="B25" s="22" t="s">
        <v>59</v>
      </c>
      <c r="C25" s="35" t="s">
        <v>77</v>
      </c>
      <c r="D25" s="38" t="s">
        <v>61</v>
      </c>
    </row>
    <row r="26" spans="1:4" ht="15.5" x14ac:dyDescent="0.35">
      <c r="A26" s="7" t="s">
        <v>62</v>
      </c>
      <c r="B26" s="7"/>
    </row>
    <row r="27" spans="1:4" ht="15.5" x14ac:dyDescent="0.35">
      <c r="A27" s="7" t="s">
        <v>63</v>
      </c>
      <c r="B27" s="7"/>
    </row>
    <row r="28" spans="1:4" ht="15.5" x14ac:dyDescent="0.35">
      <c r="A28" s="27" t="s">
        <v>94</v>
      </c>
      <c r="B28" s="7"/>
    </row>
  </sheetData>
  <dataValidations count="1">
    <dataValidation type="custom" allowBlank="1" showErrorMessage="1" errorTitle="Error" error="Only numeric values with one decimal place allowed." sqref="D10:D13 D15:D18" xr:uid="{8912D99F-924C-4942-861A-7817F4C86139}">
      <formula1>IF(ISNUMBER(D10),IF(ISERR(FIND(".",D10,1)),0,LEN(D10)-FIND(".",D10,1))&lt;2,FALSE)</formula1>
    </dataValidation>
  </dataValidations>
  <hyperlinks>
    <hyperlink ref="A3" r:id="rId1" tooltip="Course Based Independent Study Ratio Calculations Instructions for Fiscal Year 2023–24" xr:uid="{0F57A597-E1D6-4BD0-AE19-93AC2C73FE84}"/>
  </hyperlinks>
  <pageMargins left="0.7" right="0.7" top="0.75" bottom="0.75" header="0.3" footer="0.3"/>
  <pageSetup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2A06F-4D8A-4305-A7A8-B0984B610BDA}">
  <dimension ref="A1:D29"/>
  <sheetViews>
    <sheetView showGridLines="0" zoomScaleNormal="100" workbookViewId="0"/>
  </sheetViews>
  <sheetFormatPr defaultRowHeight="14.5" x14ac:dyDescent="0.35"/>
  <cols>
    <col min="1" max="1" width="15.453125" customWidth="1"/>
    <col min="2" max="2" width="21.54296875" customWidth="1"/>
    <col min="3" max="3" width="72" customWidth="1"/>
    <col min="4" max="4" width="13.54296875" customWidth="1"/>
  </cols>
  <sheetData>
    <row r="1" spans="1:4" ht="23" x14ac:dyDescent="0.5">
      <c r="A1" s="1" t="s">
        <v>95</v>
      </c>
      <c r="B1" s="3"/>
      <c r="C1" s="3"/>
      <c r="D1" s="3"/>
    </row>
    <row r="2" spans="1:4" ht="20" x14ac:dyDescent="0.4">
      <c r="A2" s="4" t="s">
        <v>0</v>
      </c>
      <c r="B2" s="5"/>
      <c r="C2" s="5"/>
      <c r="D2" s="6"/>
    </row>
    <row r="3" spans="1:4" ht="15.5" x14ac:dyDescent="0.35">
      <c r="A3" s="2" t="s">
        <v>98</v>
      </c>
      <c r="B3" s="7"/>
      <c r="C3" s="7"/>
      <c r="D3" s="7"/>
    </row>
    <row r="4" spans="1:4" ht="15.5" x14ac:dyDescent="0.35">
      <c r="A4" s="8" t="s">
        <v>99</v>
      </c>
      <c r="B4" s="28"/>
      <c r="C4" s="28"/>
      <c r="D4" s="28"/>
    </row>
    <row r="5" spans="1:4" ht="15.5" x14ac:dyDescent="0.35">
      <c r="A5" s="29" t="s">
        <v>65</v>
      </c>
      <c r="B5" s="30"/>
      <c r="C5" s="30"/>
      <c r="D5" s="30"/>
    </row>
    <row r="6" spans="1:4" ht="15.5" x14ac:dyDescent="0.35">
      <c r="A6" s="28" t="s">
        <v>2</v>
      </c>
      <c r="B6" s="28"/>
      <c r="C6" s="28"/>
      <c r="D6" s="28"/>
    </row>
    <row r="7" spans="1:4" ht="15.5" x14ac:dyDescent="0.35">
      <c r="A7" s="31" t="s">
        <v>66</v>
      </c>
      <c r="B7" s="28"/>
      <c r="C7" s="28"/>
      <c r="D7" s="28"/>
    </row>
    <row r="8" spans="1:4" ht="15.5" x14ac:dyDescent="0.35">
      <c r="A8" s="28" t="s">
        <v>3</v>
      </c>
      <c r="B8" s="28"/>
      <c r="C8" s="28"/>
      <c r="D8" s="28"/>
    </row>
    <row r="9" spans="1:4" ht="15.5" x14ac:dyDescent="0.35">
      <c r="A9" s="28" t="s">
        <v>4</v>
      </c>
      <c r="B9" s="28"/>
      <c r="C9" s="28"/>
      <c r="D9" s="28"/>
    </row>
    <row r="10" spans="1:4" ht="15.5" x14ac:dyDescent="0.35">
      <c r="A10" s="39" t="s">
        <v>100</v>
      </c>
      <c r="B10" s="40" t="s">
        <v>101</v>
      </c>
      <c r="C10" s="40" t="s">
        <v>102</v>
      </c>
      <c r="D10" s="41" t="s">
        <v>103</v>
      </c>
    </row>
    <row r="11" spans="1:4" ht="77.5" x14ac:dyDescent="0.35">
      <c r="A11" s="32" t="s">
        <v>5</v>
      </c>
      <c r="B11" s="33" t="s">
        <v>6</v>
      </c>
      <c r="C11" s="13" t="s">
        <v>80</v>
      </c>
      <c r="D11" s="34">
        <v>26.5</v>
      </c>
    </row>
    <row r="12" spans="1:4" ht="62" x14ac:dyDescent="0.35">
      <c r="A12" s="32" t="s">
        <v>28</v>
      </c>
      <c r="B12" s="33" t="s">
        <v>29</v>
      </c>
      <c r="C12" s="13" t="s">
        <v>83</v>
      </c>
      <c r="D12" s="34">
        <v>575.4</v>
      </c>
    </row>
    <row r="13" spans="1:4" ht="46.5" x14ac:dyDescent="0.35">
      <c r="A13" s="32" t="s">
        <v>31</v>
      </c>
      <c r="B13" s="33" t="s">
        <v>29</v>
      </c>
      <c r="C13" s="35" t="s">
        <v>67</v>
      </c>
      <c r="D13" s="34">
        <v>5.0999999999999996</v>
      </c>
    </row>
    <row r="14" spans="1:4" ht="31" x14ac:dyDescent="0.35">
      <c r="A14" s="32" t="s">
        <v>32</v>
      </c>
      <c r="B14" s="33" t="s">
        <v>29</v>
      </c>
      <c r="C14" s="35" t="s">
        <v>68</v>
      </c>
      <c r="D14" s="34">
        <v>0</v>
      </c>
    </row>
    <row r="15" spans="1:4" ht="31" x14ac:dyDescent="0.35">
      <c r="A15" s="32" t="s">
        <v>34</v>
      </c>
      <c r="B15" s="33" t="s">
        <v>29</v>
      </c>
      <c r="C15" s="19" t="s">
        <v>69</v>
      </c>
      <c r="D15" s="17">
        <f>ROUND(D12-D13-D14,1)</f>
        <v>570.29999999999995</v>
      </c>
    </row>
    <row r="16" spans="1:4" ht="31" x14ac:dyDescent="0.35">
      <c r="A16" s="32" t="s">
        <v>38</v>
      </c>
      <c r="B16" s="33" t="s">
        <v>29</v>
      </c>
      <c r="C16" s="13" t="s">
        <v>93</v>
      </c>
      <c r="D16" s="34">
        <v>20</v>
      </c>
    </row>
    <row r="17" spans="1:4" ht="62" x14ac:dyDescent="0.35">
      <c r="A17" s="32" t="s">
        <v>40</v>
      </c>
      <c r="B17" s="33" t="s">
        <v>29</v>
      </c>
      <c r="C17" s="13" t="s">
        <v>84</v>
      </c>
      <c r="D17" s="34">
        <v>0.3</v>
      </c>
    </row>
    <row r="18" spans="1:4" ht="31" x14ac:dyDescent="0.35">
      <c r="A18" s="32" t="s">
        <v>41</v>
      </c>
      <c r="B18" s="33" t="s">
        <v>29</v>
      </c>
      <c r="C18" s="35" t="s">
        <v>70</v>
      </c>
      <c r="D18" s="34">
        <v>0.2</v>
      </c>
    </row>
    <row r="19" spans="1:4" ht="31" x14ac:dyDescent="0.35">
      <c r="A19" s="32" t="s">
        <v>43</v>
      </c>
      <c r="B19" s="33" t="s">
        <v>29</v>
      </c>
      <c r="C19" s="35" t="s">
        <v>71</v>
      </c>
      <c r="D19" s="34">
        <v>0</v>
      </c>
    </row>
    <row r="20" spans="1:4" ht="31" x14ac:dyDescent="0.35">
      <c r="A20" s="32" t="s">
        <v>45</v>
      </c>
      <c r="B20" s="33" t="s">
        <v>29</v>
      </c>
      <c r="C20" s="19" t="s">
        <v>72</v>
      </c>
      <c r="D20" s="17">
        <f>ROUND(D16-D17-D18-D19,1)</f>
        <v>19.5</v>
      </c>
    </row>
    <row r="21" spans="1:4" ht="46.5" x14ac:dyDescent="0.35">
      <c r="A21" s="32" t="s">
        <v>48</v>
      </c>
      <c r="B21" s="33" t="s">
        <v>29</v>
      </c>
      <c r="C21" s="20" t="s">
        <v>73</v>
      </c>
      <c r="D21" s="17">
        <f>IF(ISERR(ROUND(D15/D20,1)),"",ROUND(D15/D20,1))</f>
        <v>29.2</v>
      </c>
    </row>
    <row r="22" spans="1:4" ht="31" x14ac:dyDescent="0.35">
      <c r="A22" s="21" t="s">
        <v>50</v>
      </c>
      <c r="B22" s="22" t="s">
        <v>51</v>
      </c>
      <c r="C22" s="35" t="s">
        <v>74</v>
      </c>
      <c r="D22" s="34" t="str">
        <f>IF(D11&gt;=D21,D15,"N/A")</f>
        <v>N/A</v>
      </c>
    </row>
    <row r="23" spans="1:4" ht="46.5" x14ac:dyDescent="0.35">
      <c r="A23" s="21" t="s">
        <v>53</v>
      </c>
      <c r="B23" s="22" t="s">
        <v>51</v>
      </c>
      <c r="C23" s="35" t="s">
        <v>75</v>
      </c>
      <c r="D23" s="34">
        <f>IF(D11&lt;D21,D21-D11, "N/A")</f>
        <v>2.6999999999999993</v>
      </c>
    </row>
    <row r="24" spans="1:4" ht="31" x14ac:dyDescent="0.35">
      <c r="A24" s="21" t="s">
        <v>55</v>
      </c>
      <c r="B24" s="22" t="s">
        <v>51</v>
      </c>
      <c r="C24" s="35" t="s">
        <v>56</v>
      </c>
      <c r="D24" s="34">
        <f>D20</f>
        <v>19.5</v>
      </c>
    </row>
    <row r="25" spans="1:4" ht="46.5" x14ac:dyDescent="0.35">
      <c r="A25" s="21" t="s">
        <v>57</v>
      </c>
      <c r="B25" s="22" t="s">
        <v>51</v>
      </c>
      <c r="C25" s="20" t="s">
        <v>91</v>
      </c>
      <c r="D25" s="17">
        <f>IF(D23="N/A","N/A",ROUND(D23*D20,1))</f>
        <v>52.7</v>
      </c>
    </row>
    <row r="26" spans="1:4" ht="151.5" customHeight="1" x14ac:dyDescent="0.35">
      <c r="A26" s="23" t="s">
        <v>58</v>
      </c>
      <c r="B26" s="24" t="s">
        <v>59</v>
      </c>
      <c r="C26" s="36" t="s">
        <v>90</v>
      </c>
      <c r="D26" s="37" t="s">
        <v>61</v>
      </c>
    </row>
    <row r="27" spans="1:4" ht="15.5" x14ac:dyDescent="0.35">
      <c r="A27" s="7" t="s">
        <v>62</v>
      </c>
      <c r="B27" s="7"/>
    </row>
    <row r="28" spans="1:4" ht="15.5" x14ac:dyDescent="0.35">
      <c r="A28" s="7" t="s">
        <v>63</v>
      </c>
      <c r="B28" s="7"/>
    </row>
    <row r="29" spans="1:4" ht="15.5" x14ac:dyDescent="0.35">
      <c r="A29" s="27" t="s">
        <v>94</v>
      </c>
      <c r="B29" s="7"/>
    </row>
  </sheetData>
  <dataValidations count="1">
    <dataValidation type="custom" allowBlank="1" showErrorMessage="1" errorTitle="Error" error="Only numeric values with one decimal place allowed." sqref="D11:D14 D16:D19" xr:uid="{A740F453-AFCD-4856-BBA9-DE55DD899D52}">
      <formula1>IF(ISNUMBER(D11),IF(ISERR(FIND(".",D11,1)),0,LEN(D11)-FIND(".",D11,1))&lt;2,FALSE)</formula1>
    </dataValidation>
  </dataValidations>
  <hyperlinks>
    <hyperlink ref="A3" r:id="rId1" tooltip="Course Based Independent Study Ratio Calculations Instructions for Fiscal Year 2023–24" xr:uid="{3DED865E-288D-40CB-AD5D-54FBA0353891}"/>
  </hyperlink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vt:lpstr>
      <vt:lpstr>COE</vt:lpstr>
      <vt:lpstr>Charter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Example for CBIS 2024-25 - Independent Study (CA Dept of Education)</dc:title>
  <dc:subject>Calculation Example for Course-Based Independent Study (CBIS) 2024-25.</dc:subject>
  <dc:creator/>
  <cp:lastModifiedBy/>
  <dcterms:created xsi:type="dcterms:W3CDTF">2023-12-12T21:46:51Z</dcterms:created>
  <dcterms:modified xsi:type="dcterms:W3CDTF">2024-11-25T21:29:11Z</dcterms:modified>
</cp:coreProperties>
</file>