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aa\ca\documents\"/>
    </mc:Choice>
  </mc:AlternateContent>
  <xr:revisionPtr revIDLastSave="0" documentId="13_ncr:1_{CEA160DB-06A2-4D84-8805-81E0E0C57D3B}" xr6:coauthVersionLast="47" xr6:coauthVersionMax="47" xr10:uidLastSave="{00000000-0000-0000-0000-000000000000}"/>
  <bookViews>
    <workbookView xWindow="31110" yWindow="-10185" windowWidth="26670" windowHeight="18705" xr2:uid="{C98A48AD-47F6-4251-ADFD-77C017C1DFA8}"/>
  </bookViews>
  <sheets>
    <sheet name="18-19 Title I, Pt A 13th - LEA" sheetId="4" r:id="rId1"/>
    <sheet name="18-19 Title I, Pt A 13th - Cty" sheetId="6" r:id="rId2"/>
  </sheets>
  <definedNames>
    <definedName name="_xlnm._FilterDatabase" localSheetId="1" hidden="1">'18-19 Title I, Pt A 13th - Cty'!$A$5:$D$5</definedName>
    <definedName name="_xlnm._FilterDatabase" localSheetId="0" hidden="1">'18-19 Title I, Pt A 13th - LEA'!$A$1:$A$4</definedName>
    <definedName name="_xlnm.Print_Area" localSheetId="1">'18-19 Title I, Pt A 13th - Cty'!$A$1:$E$12</definedName>
    <definedName name="_xlnm.Print_Titles" localSheetId="1">'18-19 Title I, Pt A 13th - Cty'!$1:$5</definedName>
    <definedName name="_xlnm.Print_Titles" localSheetId="0">'18-19 Title I, Pt A 13th - LEA'!$1:$6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4" l="1"/>
  <c r="L11" i="4"/>
  <c r="D9" i="6"/>
  <c r="E9" i="4" l="1"/>
  <c r="F9" i="4"/>
  <c r="I9" i="4" s="1"/>
  <c r="G9" i="4"/>
  <c r="E8" i="4"/>
  <c r="F8" i="4"/>
  <c r="G8" i="4"/>
  <c r="I8" i="4"/>
  <c r="E7" i="4" l="1"/>
  <c r="F7" i="4"/>
  <c r="I7" i="4" s="1"/>
  <c r="G7" i="4"/>
  <c r="E10" i="4" l="1"/>
  <c r="F10" i="4"/>
  <c r="G10" i="4"/>
  <c r="I10" i="4" l="1"/>
</calcChain>
</file>

<file path=xl/sharedStrings.xml><?xml version="1.0" encoding="utf-8"?>
<sst xmlns="http://schemas.openxmlformats.org/spreadsheetml/2006/main" count="63" uniqueCount="50">
  <si>
    <t>Improving Basic Programs Operated by Local Educational Agencies</t>
  </si>
  <si>
    <t>Every Student Succeeds Act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</si>
  <si>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</si>
  <si>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</si>
  <si>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</si>
  <si>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</si>
  <si>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</si>
  <si>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</si>
  <si>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</si>
  <si>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</si>
  <si>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 xml:space="preserve">
2018-19
FINAL
Allocation</t>
  </si>
  <si>
    <t>N/A</t>
  </si>
  <si>
    <t>Los Angeles</t>
  </si>
  <si>
    <t>Statewide Total</t>
  </si>
  <si>
    <t>California Department of Education</t>
  </si>
  <si>
    <t>School Fiscal Services Division</t>
  </si>
  <si>
    <t xml:space="preserve">Improving Basic Programs Operated by Local Educational Agencies </t>
  </si>
  <si>
    <t>County
Treasurer</t>
  </si>
  <si>
    <t>Invoice Number</t>
  </si>
  <si>
    <t>County
Total</t>
  </si>
  <si>
    <t>19</t>
  </si>
  <si>
    <t xml:space="preserve">Los Angeles </t>
  </si>
  <si>
    <t>FI$Cal
Supplier
ID</t>
  </si>
  <si>
    <t>FI$Cal
Address
Sequence
ID</t>
  </si>
  <si>
    <t>0000044132</t>
  </si>
  <si>
    <t>19646340101667</t>
  </si>
  <si>
    <t>19646340116822</t>
  </si>
  <si>
    <t>0582</t>
  </si>
  <si>
    <t>0977</t>
  </si>
  <si>
    <t>Wilder's Preparatory Academy Charter</t>
  </si>
  <si>
    <t>Wilder's Preparatory Academy Charter Middle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</si>
  <si>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</si>
  <si>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Schedule of the Thirteenth Apportionment for Title I, Part A</t>
  </si>
  <si>
    <t>San Joaquin</t>
  </si>
  <si>
    <t>0000011841</t>
  </si>
  <si>
    <t>39685440000000</t>
  </si>
  <si>
    <t>Jefferson Elementary</t>
  </si>
  <si>
    <t>Ballard Elementary</t>
  </si>
  <si>
    <t>Santa Barbara</t>
  </si>
  <si>
    <t>0000002583</t>
  </si>
  <si>
    <t>42691040000000</t>
  </si>
  <si>
    <t>County Summary of the Thirteenth Apportionment for Title I, Part A</t>
  </si>
  <si>
    <t>39</t>
  </si>
  <si>
    <t>42</t>
  </si>
  <si>
    <t>13th
Apportionment</t>
  </si>
  <si>
    <t>September 2021</t>
  </si>
  <si>
    <r>
      <t>Fiscal Year 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</t>
    </r>
  </si>
  <si>
    <t>18-14329 09-13-2021</t>
  </si>
  <si>
    <t>Voucher Number</t>
  </si>
  <si>
    <t xml:space="preserve">CDS = County District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</si>
</sst>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2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0" applyNumberFormat="0" applyFill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7" applyNumberFormat="0" applyAlignment="0" applyProtection="0"/>
    <xf numFmtId="0" fontId="12" fillId="2" borderId="6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  <xf numFmtId="0" fontId="1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0" borderId="0"/>
    <xf numFmtId="0" fontId="17" fillId="0" borderId="0"/>
    <xf numFmtId="0" fontId="7" fillId="0" borderId="0"/>
    <xf numFmtId="0" fontId="17" fillId="0" borderId="0"/>
    <xf numFmtId="0" fontId="16" fillId="0" borderId="0" applyNumberFormat="0" applyFill="0" applyAlignment="0" applyProtection="0">
      <alignment horizontal="left"/>
    </xf>
    <xf numFmtId="0" fontId="16" fillId="0" borderId="0" applyFill="0" applyAlignment="0" applyProtection="0">
      <alignment horizontal="left"/>
    </xf>
  </cellStyleXfs>
  <cellXfs count="44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/>
    <xf numFmtId="17" fontId="0" fillId="0" borderId="0" xfId="0" quotePrefix="1" applyNumberFormat="1"/>
    <xf numFmtId="0" fontId="16" fillId="0" borderId="0" xfId="2" applyFill="1" applyAlignment="1">
      <alignment horizontal="left" vertical="center"/>
    </xf>
    <xf numFmtId="0" fontId="16" fillId="0" borderId="0" xfId="2" applyFill="1" applyAlignment="1">
      <alignment horizontal="centerContinuous" vertical="center" wrapText="1"/>
    </xf>
    <xf numFmtId="0" fontId="16" fillId="0" borderId="0" xfId="2" applyAlignment="1">
      <alignment horizontal="left"/>
    </xf>
    <xf numFmtId="0" fontId="17" fillId="0" borderId="0" xfId="41" applyAlignment="1">
      <alignment horizontal="centerContinuous" vertical="center" wrapText="1"/>
    </xf>
    <xf numFmtId="0" fontId="17" fillId="0" borderId="0" xfId="41"/>
    <xf numFmtId="49" fontId="7" fillId="0" borderId="0" xfId="41" applyNumberFormat="1" applyFont="1" applyAlignment="1">
      <alignment horizontal="center"/>
    </xf>
    <xf numFmtId="0" fontId="7" fillId="0" borderId="0" xfId="41" applyFont="1"/>
    <xf numFmtId="6" fontId="4" fillId="0" borderId="0" xfId="41" applyNumberFormat="1" applyFont="1"/>
    <xf numFmtId="49" fontId="7" fillId="0" borderId="0" xfId="41" applyNumberFormat="1" applyFont="1"/>
    <xf numFmtId="49" fontId="0" fillId="0" borderId="0" xfId="41" quotePrefix="1" applyNumberFormat="1" applyFont="1"/>
    <xf numFmtId="49" fontId="0" fillId="0" borderId="0" xfId="41" applyNumberFormat="1" applyFont="1" applyAlignment="1">
      <alignment horizontal="center"/>
    </xf>
    <xf numFmtId="0" fontId="0" fillId="0" borderId="0" xfId="41" applyFont="1"/>
    <xf numFmtId="0" fontId="7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6" fillId="0" borderId="0" xfId="45" applyAlignment="1">
      <alignment horizontal="left"/>
    </xf>
    <xf numFmtId="0" fontId="16" fillId="0" borderId="0" xfId="45" applyFill="1" applyAlignment="1">
      <alignment horizontal="left" vertical="center"/>
    </xf>
    <xf numFmtId="0" fontId="19" fillId="0" borderId="0" xfId="0" applyFont="1"/>
    <xf numFmtId="49" fontId="19" fillId="0" borderId="0" xfId="0" applyNumberFormat="1" applyFont="1" applyAlignment="1">
      <alignment horizontal="center"/>
    </xf>
    <xf numFmtId="49" fontId="19" fillId="0" borderId="0" xfId="0" applyNumberFormat="1" applyFont="1"/>
    <xf numFmtId="0" fontId="6" fillId="0" borderId="10" xfId="5" applyBorder="1" applyAlignment="1">
      <alignment horizontal="left"/>
    </xf>
    <xf numFmtId="0" fontId="6" fillId="0" borderId="0" xfId="0" applyFont="1"/>
    <xf numFmtId="0" fontId="6" fillId="0" borderId="10" xfId="5" applyBorder="1"/>
    <xf numFmtId="0" fontId="6" fillId="0" borderId="10" xfId="5" applyBorder="1" applyAlignment="1"/>
    <xf numFmtId="6" fontId="6" fillId="0" borderId="10" xfId="5" applyNumberFormat="1" applyBorder="1"/>
    <xf numFmtId="0" fontId="4" fillId="0" borderId="0" xfId="0" applyFont="1" applyAlignment="1">
      <alignment horizontal="left"/>
    </xf>
    <xf numFmtId="0" fontId="21" fillId="28" borderId="3" xfId="0" applyFont="1" applyFill="1" applyBorder="1" applyAlignment="1">
      <alignment horizontal="center" wrapText="1"/>
    </xf>
    <xf numFmtId="0" fontId="21" fillId="28" borderId="3" xfId="42" applyFont="1" applyFill="1" applyBorder="1" applyAlignment="1">
      <alignment horizontal="center" wrapText="1"/>
    </xf>
    <xf numFmtId="0" fontId="4" fillId="0" borderId="0" xfId="41" applyFont="1"/>
    <xf numFmtId="0" fontId="6" fillId="0" borderId="10" xfId="5" applyNumberFormat="1" applyFill="1" applyBorder="1" applyAlignment="1" applyProtection="1"/>
    <xf numFmtId="0" fontId="23" fillId="0" borderId="0" xfId="2" applyFont="1" applyFill="1" applyAlignment="1">
      <alignment horizontal="left" vertical="center"/>
    </xf>
    <xf numFmtId="0" fontId="5" fillId="0" borderId="0" xfId="44" applyFont="1" applyFill="1" applyAlignment="1">
      <alignment horizontal="left" vertical="center"/>
    </xf>
    <xf numFmtId="0" fontId="23" fillId="0" borderId="0" xfId="2" applyFont="1" applyAlignment="1">
      <alignment horizontal="left"/>
    </xf>
    <xf numFmtId="0" fontId="5" fillId="0" borderId="0" xfId="44" applyFont="1" applyAlignment="1">
      <alignment horizontal="left"/>
    </xf>
    <xf numFmtId="0" fontId="6" fillId="0" borderId="10" xfId="5" applyBorder="1" applyAlignment="1">
      <alignment horizontal="center"/>
    </xf>
    <xf numFmtId="0" fontId="21" fillId="28" borderId="9" xfId="41" applyFont="1" applyFill="1" applyBorder="1" applyAlignment="1">
      <alignment horizontal="center" wrapText="1"/>
    </xf>
    <xf numFmtId="164" fontId="21" fillId="28" borderId="9" xfId="41" applyNumberFormat="1" applyFont="1" applyFill="1" applyBorder="1" applyAlignment="1">
      <alignment horizontal="center" wrapText="1"/>
    </xf>
  </cellXfs>
  <cellStyles count="46">
    <cellStyle name="20% - Accent1" xfId="17" builtinId="30" hidden="1"/>
    <cellStyle name="20% - Accent2" xfId="21" builtinId="34" hidden="1"/>
    <cellStyle name="20% - Accent3" xfId="25" builtinId="38" hidden="1"/>
    <cellStyle name="20% - Accent4" xfId="29" builtinId="42" hidden="1"/>
    <cellStyle name="20% - Accent5" xfId="33" builtinId="46" hidden="1"/>
    <cellStyle name="20% - Accent6" xfId="37" builtinId="50" hidden="1"/>
    <cellStyle name="40% - Accent1" xfId="18" builtinId="31" hidden="1"/>
    <cellStyle name="40% - Accent2" xfId="22" builtinId="35" hidden="1"/>
    <cellStyle name="40% - Accent3" xfId="26" builtinId="39" hidden="1"/>
    <cellStyle name="40% - Accent4" xfId="30" builtinId="43" hidden="1"/>
    <cellStyle name="40% - Accent5" xfId="34" builtinId="47" hidden="1"/>
    <cellStyle name="40% - Accent6" xfId="38" builtinId="51" hidden="1"/>
    <cellStyle name="60% - Accent1" xfId="19" builtinId="32" hidden="1"/>
    <cellStyle name="60% - Accent2" xfId="23" builtinId="36" hidden="1"/>
    <cellStyle name="60% - Accent3" xfId="27" builtinId="40" hidden="1"/>
    <cellStyle name="60% - Accent4" xfId="31" builtinId="44" hidden="1"/>
    <cellStyle name="60% - Accent5" xfId="35" builtinId="48" hidden="1"/>
    <cellStyle name="60% - Accent6" xfId="39" builtinId="52" hidden="1"/>
    <cellStyle name="Accent1" xfId="16" builtinId="29" hidden="1"/>
    <cellStyle name="Accent2" xfId="20" builtinId="33" hidden="1"/>
    <cellStyle name="Accent3" xfId="24" builtinId="37" hidden="1"/>
    <cellStyle name="Accent4" xfId="28" builtinId="41" hidden="1"/>
    <cellStyle name="Accent5" xfId="32" builtinId="45" hidden="1"/>
    <cellStyle name="Accent6" xfId="36" builtinId="49" hidden="1"/>
    <cellStyle name="Calculation" xfId="13" builtinId="22" hidden="1"/>
    <cellStyle name="Comma [0]" xfId="6" builtinId="6" hidden="1"/>
    <cellStyle name="Currency [0]" xfId="7" builtinId="7" hidden="1"/>
    <cellStyle name="Explanatory Text 2" xfId="1" xr:uid="{00000000-0005-0000-0000-00001B000000}"/>
    <cellStyle name="Heading 1" xfId="2" builtinId="16" customBuiltin="1"/>
    <cellStyle name="Heading 1 2" xfId="3" xr:uid="{00000000-0005-0000-0000-00001D000000}"/>
    <cellStyle name="Heading 1 3" xfId="4" xr:uid="{00000000-0005-0000-0000-00001E000000}"/>
    <cellStyle name="Heading 2" xfId="9" builtinId="17" hidden="1"/>
    <cellStyle name="Heading 2" xfId="44" builtinId="17"/>
    <cellStyle name="Heading 3" xfId="10" builtinId="18" hidden="1"/>
    <cellStyle name="Heading 3" xfId="45" xr:uid="{6FF3AC2B-E1A3-4678-9CD9-7D6C7B378BFC}"/>
    <cellStyle name="Heading 4" xfId="11" builtinId="19" hidden="1"/>
    <cellStyle name="Normal" xfId="0" builtinId="0" customBuiltin="1"/>
    <cellStyle name="Normal 2" xfId="40" xr:uid="{00000000-0005-0000-0000-000023000000}"/>
    <cellStyle name="Normal 3" xfId="41" xr:uid="{00000000-0005-0000-0000-000024000000}"/>
    <cellStyle name="Normal 4 2 2" xfId="42" xr:uid="{3AAF304F-99C9-44BB-8E05-F79F95BA04F9}"/>
    <cellStyle name="Normal 5" xfId="43" xr:uid="{5B8D1FD8-8722-403C-9AD2-95CD7B5B30FA}"/>
    <cellStyle name="Note" xfId="15" builtinId="10" hidden="1"/>
    <cellStyle name="Output" xfId="12" builtinId="21" hidden="1"/>
    <cellStyle name="Title" xfId="8" builtinId="15" hidden="1"/>
    <cellStyle name="Total" xfId="5" builtinId="25" customBuiltin="1"/>
    <cellStyle name="Warning Text" xfId="14" builtinId="11" hidden="1"/>
  </cellStyles>
  <dxfs count="34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6:L11" totalsRowCount="1" headerRowDxfId="33" dataDxfId="31" headerRowBorderDxfId="32" tableBorderDxfId="30" totalsRowBorderDxfId="29" headerRowCellStyle="Normal" totalsRowCellStyle="Total">
  <tableColumns count="12">
    <tableColumn id="1" xr3:uid="{00000000-0010-0000-0000-000001000000}" name="County_x000a_Name" totalsRowLabel="Statewide Total" dataDxfId="28" totalsRowDxfId="27" totalsRowCellStyle="Total"/>
    <tableColumn id="9" xr3:uid="{5AFB88FC-4BD9-4F17-87C9-385D9369F20F}" name="FI$Cal_x000a_Supplier_x000a_ID" dataDxfId="26" totalsRowCellStyle="Total"/>
    <tableColumn id="7" xr3:uid="{2D8B999E-900B-4FD6-B4EA-C219C9761453}" name="FI$Cal_x000a_Address_x000a_Sequence_x000a_ID" dataDxfId="25" totalsRowCellStyle="Total"/>
    <tableColumn id="2" xr3:uid="{00000000-0010-0000-0000-000002000000}" name="Full CDS Code" dataDxfId="24" totalsRowDxfId="23" totalsRowCellStyle="Total"/>
    <tableColumn id="3" xr3:uid="{00000000-0010-0000-0000-000003000000}" name="County_x000a_Code" dataDxfId="22" totalsRowDxfId="21" totalsRowCellStyle="Total">
      <calculatedColumnFormula>MID($D7,1,2)</calculatedColumnFormula>
    </tableColumn>
    <tableColumn id="4" xr3:uid="{00000000-0010-0000-0000-000004000000}" name="District_x000a_Code" dataDxfId="20" totalsRowDxfId="19" totalsRowCellStyle="Total">
      <calculatedColumnFormula>MID($D7,3,5)</calculatedColumnFormula>
    </tableColumn>
    <tableColumn id="5" xr3:uid="{00000000-0010-0000-0000-000005000000}" name="School_x000a_Code" dataDxfId="18" totalsRowDxfId="17" totalsRowCellStyle="Total">
      <calculatedColumnFormula>MID($D7,8,7)</calculatedColumnFormula>
    </tableColumn>
    <tableColumn id="6" xr3:uid="{00000000-0010-0000-0000-000006000000}" name="Direct_x000a_Funded_x000a_Charter School_x000a_Number" dataDxfId="16" totalsRowDxfId="15" totalsRowCellStyle="Total"/>
    <tableColumn id="19" xr3:uid="{00000000-0010-0000-0000-000013000000}" name="Service_x000a_Location" dataDxfId="14" totalsRowDxfId="13" totalsRowCellStyle="Total">
      <calculatedColumnFormula>IF(H7="N/A",$F$6:$F$21,"C"&amp;$H$6:$H$21)</calculatedColumnFormula>
    </tableColumn>
    <tableColumn id="8" xr3:uid="{00000000-0010-0000-0000-000008000000}" name="Local Educational Agency" dataDxfId="12" totalsRowCellStyle="Total"/>
    <tableColumn id="15" xr3:uid="{00000000-0010-0000-0000-00000F000000}" name="_x000a_2018-19_x000a_FINAL_x000a_Allocation" totalsRowFunction="sum" dataDxfId="11" totalsRowCellStyle="Total"/>
    <tableColumn id="14" xr3:uid="{00000000-0010-0000-0000-00000E000000}" name="13th_x000a_Apportionment" totalsRowFunction="sum" dataDxfId="10" totalsRowDxfId="9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teen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" displayName="Table3" ref="A5:E9" totalsRowCount="1" headerRowDxfId="8" headerRow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5" xr3:uid="{00000000-0010-0000-0100-000005000000}" name="Invoice Number" dataDxfId="2" totalsRowCellStyle="Total"/>
    <tableColumn id="3" xr3:uid="{00000000-0010-0000-0100-000003000000}" name="County_x000a_Total" totalsRowFunction="sum" dataDxfId="1" totalsRowCellStyle="Total"/>
    <tableColumn id="4" xr3:uid="{475CEF9C-CD66-4198-9694-B7AFAD646062}" name="Voucher Number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workbookViewId="0"/>
  </sheetViews>
  <sheetFormatPr defaultColWidth="8.81640625" defaultRowHeight="15" x14ac:dyDescent="0.25"/>
  <cols>
    <col min="1" max="1" width="15.08984375" style="4" customWidth="1"/>
    <col min="2" max="2" width="14" style="4" customWidth="1"/>
    <col min="3" max="3" width="13.08984375" style="4" bestFit="1" customWidth="1"/>
    <col min="4" max="4" width="15.08984375" style="4" bestFit="1" customWidth="1"/>
    <col min="5" max="5" width="7.26953125" style="3" bestFit="1" customWidth="1"/>
    <col min="6" max="6" width="7" style="3" bestFit="1" customWidth="1"/>
    <col min="7" max="7" width="8" style="3" bestFit="1" customWidth="1"/>
    <col min="8" max="8" width="8.08984375" style="3" bestFit="1" customWidth="1"/>
    <col min="9" max="9" width="9" style="3" customWidth="1"/>
    <col min="10" max="10" width="40.7265625" style="2" customWidth="1"/>
    <col min="11" max="12" width="15.7265625" style="2" customWidth="1"/>
    <col min="13" max="16384" width="8.81640625" style="1"/>
  </cols>
  <sheetData>
    <row r="1" spans="1:12" ht="21" x14ac:dyDescent="0.4">
      <c r="A1" s="39" t="s">
        <v>32</v>
      </c>
      <c r="B1" s="10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2" ht="17.399999999999999" x14ac:dyDescent="0.3">
      <c r="A2" s="40" t="s">
        <v>0</v>
      </c>
      <c r="B2" s="10"/>
      <c r="C2" s="10"/>
      <c r="D2" s="9"/>
      <c r="E2" s="9"/>
      <c r="F2" s="9"/>
      <c r="G2" s="9"/>
      <c r="H2" s="9"/>
      <c r="I2" s="9"/>
      <c r="J2" s="9"/>
      <c r="K2" s="9"/>
      <c r="L2" s="9"/>
    </row>
    <row r="3" spans="1:12" ht="15.6" x14ac:dyDescent="0.3">
      <c r="A3" s="22" t="s">
        <v>1</v>
      </c>
      <c r="B3" s="10"/>
      <c r="C3" s="10"/>
      <c r="D3" s="9"/>
      <c r="E3" s="9"/>
      <c r="F3" s="9"/>
      <c r="G3" s="9"/>
      <c r="H3" s="9"/>
      <c r="I3" s="9"/>
      <c r="J3" s="9"/>
      <c r="K3" s="9"/>
      <c r="L3" s="9"/>
    </row>
    <row r="4" spans="1:12" ht="15.6" x14ac:dyDescent="0.3">
      <c r="A4" s="28" t="s">
        <v>31</v>
      </c>
      <c r="B4" s="10"/>
      <c r="C4" s="10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32" t="s">
        <v>49</v>
      </c>
    </row>
    <row r="6" spans="1:12" ht="87.75" customHeight="1" thickBot="1" x14ac:dyDescent="0.35">
      <c r="A6" s="33" t="s">
        <v>2</v>
      </c>
      <c r="B6" s="34" t="s">
        <v>22</v>
      </c>
      <c r="C6" s="34" t="s">
        <v>23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7</v>
      </c>
      <c r="I6" s="33" t="s">
        <v>8</v>
      </c>
      <c r="J6" s="33" t="s">
        <v>9</v>
      </c>
      <c r="K6" s="33" t="s">
        <v>10</v>
      </c>
      <c r="L6" s="33" t="s">
        <v>44</v>
      </c>
    </row>
    <row r="7" spans="1:12" x14ac:dyDescent="0.25">
      <c r="A7" t="s">
        <v>12</v>
      </c>
      <c r="B7" s="20" t="s">
        <v>24</v>
      </c>
      <c r="C7" s="20">
        <v>1</v>
      </c>
      <c r="D7" t="s">
        <v>25</v>
      </c>
      <c r="E7" s="5" t="str">
        <f t="shared" ref="E7:E10" si="0">MID($D7,1,2)</f>
        <v>19</v>
      </c>
      <c r="F7" s="5" t="str">
        <f t="shared" ref="F7:F10" si="1">MID($D7,3,5)</f>
        <v>64634</v>
      </c>
      <c r="G7" s="5" t="str">
        <f t="shared" ref="G7:G10" si="2">MID($D7,8,7)</f>
        <v>0101667</v>
      </c>
      <c r="H7" s="5" t="s">
        <v>27</v>
      </c>
      <c r="I7" s="4" t="str">
        <f>IF(H7="N/A",$F$6:$F$10,"C"&amp;$H$6:$H$10)</f>
        <v>C0582</v>
      </c>
      <c r="J7" t="s">
        <v>29</v>
      </c>
      <c r="K7" s="6">
        <v>120914</v>
      </c>
      <c r="L7" s="6">
        <v>30229</v>
      </c>
    </row>
    <row r="8" spans="1:12" x14ac:dyDescent="0.25">
      <c r="A8" t="s">
        <v>12</v>
      </c>
      <c r="B8" s="20" t="s">
        <v>24</v>
      </c>
      <c r="C8" s="20">
        <v>1</v>
      </c>
      <c r="D8" s="24" t="s">
        <v>26</v>
      </c>
      <c r="E8" s="5" t="str">
        <f t="shared" si="0"/>
        <v>19</v>
      </c>
      <c r="F8" s="5" t="str">
        <f t="shared" si="1"/>
        <v>64634</v>
      </c>
      <c r="G8" s="5" t="str">
        <f t="shared" si="2"/>
        <v>0116822</v>
      </c>
      <c r="H8" s="25" t="s">
        <v>28</v>
      </c>
      <c r="I8" s="4" t="str">
        <f>IF(H8="N/A",$F$6:$F$16,"C"&amp;$H$6:$H$16)</f>
        <v>C0977</v>
      </c>
      <c r="J8" s="26" t="s">
        <v>30</v>
      </c>
      <c r="K8" s="6">
        <v>51307</v>
      </c>
      <c r="L8" s="6">
        <v>12827</v>
      </c>
    </row>
    <row r="9" spans="1:12" x14ac:dyDescent="0.25">
      <c r="A9" s="32" t="s">
        <v>33</v>
      </c>
      <c r="B9" s="20" t="s">
        <v>34</v>
      </c>
      <c r="C9" s="20">
        <v>1</v>
      </c>
      <c r="D9" s="24" t="s">
        <v>35</v>
      </c>
      <c r="E9" s="5" t="str">
        <f t="shared" si="0"/>
        <v>39</v>
      </c>
      <c r="F9" s="5" t="str">
        <f t="shared" si="1"/>
        <v>68544</v>
      </c>
      <c r="G9" s="5" t="str">
        <f t="shared" si="2"/>
        <v>0000000</v>
      </c>
      <c r="H9" s="3" t="s">
        <v>11</v>
      </c>
      <c r="I9" s="4" t="str">
        <f>IF(H9="N/A",$F$6:$F$16,"C"&amp;$H$6:$H$16)</f>
        <v>68544</v>
      </c>
      <c r="J9" s="26" t="s">
        <v>36</v>
      </c>
      <c r="K9" s="6">
        <v>203332</v>
      </c>
      <c r="L9" s="6">
        <v>162585</v>
      </c>
    </row>
    <row r="10" spans="1:12" x14ac:dyDescent="0.25">
      <c r="A10" t="s">
        <v>38</v>
      </c>
      <c r="B10" s="5" t="s">
        <v>39</v>
      </c>
      <c r="C10" s="5">
        <v>39</v>
      </c>
      <c r="D10" s="1" t="s">
        <v>40</v>
      </c>
      <c r="E10" s="5" t="str">
        <f t="shared" si="0"/>
        <v>42</v>
      </c>
      <c r="F10" s="5" t="str">
        <f t="shared" si="1"/>
        <v>69104</v>
      </c>
      <c r="G10" s="5" t="str">
        <f t="shared" si="2"/>
        <v>0000000</v>
      </c>
      <c r="H10" s="21" t="s">
        <v>11</v>
      </c>
      <c r="I10" s="4" t="str">
        <f>IF(H10="N/A",$F$6:$F$10,"C"&amp;$H$6:$H$10)</f>
        <v>69104</v>
      </c>
      <c r="J10" s="2" t="s">
        <v>37</v>
      </c>
      <c r="K10" s="6">
        <v>15285</v>
      </c>
      <c r="L10" s="6">
        <v>9590</v>
      </c>
    </row>
    <row r="11" spans="1:12" ht="15.6" x14ac:dyDescent="0.3">
      <c r="A11" s="27" t="s">
        <v>13</v>
      </c>
      <c r="B11" s="29"/>
      <c r="C11" s="29"/>
      <c r="D11" s="30"/>
      <c r="E11" s="41"/>
      <c r="F11" s="41"/>
      <c r="G11" s="41"/>
      <c r="H11" s="41"/>
      <c r="I11" s="41"/>
      <c r="J11" s="29"/>
      <c r="K11" s="31">
        <f>SUBTOTAL(109,Table4[
2018-19
FINAL
Allocation])</f>
        <v>390838</v>
      </c>
      <c r="L11" s="31">
        <f>SUBTOTAL(109,Table4[13th
Apportionment])</f>
        <v>215231</v>
      </c>
    </row>
    <row r="12" spans="1:12" x14ac:dyDescent="0.25">
      <c r="A12" t="s">
        <v>14</v>
      </c>
      <c r="B12"/>
      <c r="C12"/>
    </row>
    <row r="13" spans="1:12" x14ac:dyDescent="0.25">
      <c r="A13" t="s">
        <v>15</v>
      </c>
      <c r="B13"/>
      <c r="C13"/>
    </row>
    <row r="14" spans="1:12" x14ac:dyDescent="0.25">
      <c r="A14" s="7" t="s">
        <v>45</v>
      </c>
      <c r="B14" s="7"/>
      <c r="C14" s="7"/>
    </row>
  </sheetData>
  <pageMargins left="0.7" right="0.7" top="0.75" bottom="0.75" header="0.3" footer="0.3"/>
  <pageSetup scale="36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2"/>
  <sheetViews>
    <sheetView workbookViewId="0">
      <selection activeCell="B39" sqref="B39"/>
    </sheetView>
  </sheetViews>
  <sheetFormatPr defaultColWidth="8.81640625" defaultRowHeight="13.2" x14ac:dyDescent="0.25"/>
  <cols>
    <col min="1" max="1" width="9" style="12" customWidth="1"/>
    <col min="2" max="2" width="16.7265625" style="12" customWidth="1"/>
    <col min="3" max="3" width="19.54296875" style="12" customWidth="1"/>
    <col min="4" max="4" width="13.54296875" style="12" customWidth="1"/>
    <col min="5" max="5" width="12.54296875" style="12" bestFit="1" customWidth="1"/>
    <col min="6" max="16384" width="8.81640625" style="12"/>
  </cols>
  <sheetData>
    <row r="1" spans="1:5" ht="21" x14ac:dyDescent="0.25">
      <c r="A1" s="37" t="s">
        <v>41</v>
      </c>
      <c r="B1" s="11"/>
      <c r="C1" s="11"/>
      <c r="D1" s="11"/>
    </row>
    <row r="2" spans="1:5" ht="17.399999999999999" x14ac:dyDescent="0.25">
      <c r="A2" s="38" t="s">
        <v>16</v>
      </c>
      <c r="B2" s="11"/>
      <c r="C2" s="11"/>
      <c r="D2" s="11"/>
    </row>
    <row r="3" spans="1:5" ht="15.6" x14ac:dyDescent="0.25">
      <c r="A3" s="23" t="s">
        <v>1</v>
      </c>
      <c r="B3" s="11"/>
      <c r="C3" s="11"/>
      <c r="D3" s="11"/>
    </row>
    <row r="4" spans="1:5" ht="15.6" x14ac:dyDescent="0.25">
      <c r="A4" s="8" t="s">
        <v>46</v>
      </c>
      <c r="B4" s="11"/>
      <c r="C4" s="11"/>
      <c r="D4" s="11"/>
    </row>
    <row r="5" spans="1:5" ht="31.2" x14ac:dyDescent="0.3">
      <c r="A5" s="42" t="s">
        <v>4</v>
      </c>
      <c r="B5" s="42" t="s">
        <v>17</v>
      </c>
      <c r="C5" s="42" t="s">
        <v>18</v>
      </c>
      <c r="D5" s="43" t="s">
        <v>19</v>
      </c>
      <c r="E5" s="42" t="s">
        <v>48</v>
      </c>
    </row>
    <row r="6" spans="1:5" ht="15" x14ac:dyDescent="0.25">
      <c r="A6" s="13" t="s">
        <v>20</v>
      </c>
      <c r="B6" s="14" t="s">
        <v>21</v>
      </c>
      <c r="C6" s="19" t="s">
        <v>47</v>
      </c>
      <c r="D6" s="15">
        <v>43056</v>
      </c>
      <c r="E6" s="35">
        <v>267039</v>
      </c>
    </row>
    <row r="7" spans="1:5" ht="15" x14ac:dyDescent="0.25">
      <c r="A7" s="18" t="s">
        <v>42</v>
      </c>
      <c r="B7" s="19" t="s">
        <v>33</v>
      </c>
      <c r="C7" s="19" t="s">
        <v>47</v>
      </c>
      <c r="D7" s="15">
        <v>162585</v>
      </c>
      <c r="E7" s="35">
        <v>267040</v>
      </c>
    </row>
    <row r="8" spans="1:5" ht="15" x14ac:dyDescent="0.25">
      <c r="A8" s="18" t="s">
        <v>43</v>
      </c>
      <c r="B8" s="19" t="s">
        <v>38</v>
      </c>
      <c r="C8" s="19" t="s">
        <v>47</v>
      </c>
      <c r="D8" s="15">
        <v>9590</v>
      </c>
      <c r="E8" s="35">
        <v>267041</v>
      </c>
    </row>
    <row r="9" spans="1:5" ht="15.6" x14ac:dyDescent="0.3">
      <c r="A9" s="27" t="s">
        <v>13</v>
      </c>
      <c r="B9" s="29"/>
      <c r="C9" s="29"/>
      <c r="D9" s="31">
        <f>SUBTOTAL(109,Table3[County
Total])</f>
        <v>215231</v>
      </c>
      <c r="E9" s="36"/>
    </row>
    <row r="10" spans="1:5" ht="15" x14ac:dyDescent="0.25">
      <c r="A10" s="16" t="s">
        <v>14</v>
      </c>
      <c r="B10" s="14"/>
      <c r="C10" s="14"/>
      <c r="D10" s="15"/>
    </row>
    <row r="11" spans="1:5" ht="15" x14ac:dyDescent="0.25">
      <c r="A11" s="16" t="s">
        <v>15</v>
      </c>
      <c r="B11" s="14"/>
      <c r="C11" s="14"/>
      <c r="D11" s="15"/>
    </row>
    <row r="12" spans="1:5" ht="15" x14ac:dyDescent="0.25">
      <c r="A12" s="17" t="s">
        <v>45</v>
      </c>
      <c r="B12" s="14"/>
      <c r="C12" s="14"/>
      <c r="D12" s="15"/>
    </row>
  </sheetData>
  <printOptions horizontalCentered="1"/>
  <pageMargins left="0.45" right="0.45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EDD01E-0C3D-488D-A35F-E33408FBE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E0A063-72DF-4F8B-8088-4F0F36153C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FD1045-1782-4082-9A1C-96DC0BED5A36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f89dec18-d0c2-45d2-8a15-31051f2519f8"/>
    <ds:schemaRef ds:uri="http://schemas.microsoft.com/office/infopath/2007/PartnerControls"/>
    <ds:schemaRef ds:uri="1aae30ff-d7bc-47e3-882e-cd3423d00d6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Pt A 13th - LEA</vt:lpstr>
      <vt:lpstr>18-19 Title I, Pt A 13th - Cty</vt:lpstr>
      <vt:lpstr>'18-19 Title I, Pt A 13th - Cty'!Print_Area</vt:lpstr>
      <vt:lpstr>'18-19 Title I, Pt A 13th - Cty'!Print_Titles</vt:lpstr>
      <vt:lpstr>'18-19 Title I, Pt A 13th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Recip13-18: Title I, Part A (CA Dept of Education)</dc:title>
  <dc:subject>Title I, Part A Basic Grant program thirteenth apportionment schedule for fiscal year 2018-19.</dc:subject>
  <dc:creator>Administrator</dc:creator>
  <cp:keywords/>
  <dc:description/>
  <cp:lastModifiedBy>Jennifer Cavagnaro</cp:lastModifiedBy>
  <cp:revision/>
  <cp:lastPrinted>2021-09-22T00:10:10Z</cp:lastPrinted>
  <dcterms:created xsi:type="dcterms:W3CDTF">2014-06-25T22:35:34Z</dcterms:created>
  <dcterms:modified xsi:type="dcterms:W3CDTF">2023-09-01T22:26:39Z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