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1D0EEABF-2E80-440E-8128-DDD84D3CC72E}" xr6:coauthVersionLast="47" xr6:coauthVersionMax="47" xr10:uidLastSave="{00000000-0000-0000-0000-000000000000}"/>
  <bookViews>
    <workbookView xWindow="45" yWindow="-16320" windowWidth="29040" windowHeight="15840" xr2:uid="{D5C79E12-C0E6-4FE2-9C9C-FB593EB1454C}"/>
  </bookViews>
  <sheets>
    <sheet name="FY 22-AMIM 2nd Apport (LEA)" sheetId="1" r:id="rId1"/>
    <sheet name="FY 22-AMIM 2nd Apport (COE)" sheetId="2" r:id="rId2"/>
  </sheets>
  <definedNames>
    <definedName name="_xlnm._FilterDatabase" localSheetId="0" hidden="1">'FY 22-AMIM 2nd Apport (LEA)'!$D$1:$D$9</definedName>
    <definedName name="Add_Ons" localSheetId="1">#REF!</definedName>
    <definedName name="Add_Ons" localSheetId="0">#REF!</definedName>
    <definedName name="Add_Ons">#REF!</definedName>
    <definedName name="Add_Ons2" localSheetId="1">#REF!</definedName>
    <definedName name="Add_Ons2" localSheetId="0">#REF!</definedName>
    <definedName name="Add_Ons2">#REF!</definedName>
    <definedName name="Att_COE" localSheetId="1">#REF!</definedName>
    <definedName name="Att_COE" localSheetId="0">#REF!</definedName>
    <definedName name="Att_COE">#REF!</definedName>
    <definedName name="Att_COE2" localSheetId="1">#REF!</definedName>
    <definedName name="Att_COE2" localSheetId="0">#REF!</definedName>
    <definedName name="Att_COE2">#REF!</definedName>
    <definedName name="Att_CS" localSheetId="1">#REF!</definedName>
    <definedName name="Att_CS" localSheetId="0">#REF!</definedName>
    <definedName name="Att_CS">#REF!</definedName>
    <definedName name="CALSTARS_to_FI_Cal_Crosswalk" localSheetId="1">#REF!</definedName>
    <definedName name="CALSTARS_to_FI_Cal_Crosswalk" localSheetId="0">#REF!</definedName>
    <definedName name="CALSTARS_to_FI_Cal_Crosswalk">#REF!</definedName>
    <definedName name="CNIPS" localSheetId="1">#REF!</definedName>
    <definedName name="CNIPS" localSheetId="0">#REF!</definedName>
    <definedName name="CNIPS">#REF!</definedName>
    <definedName name="CNVAP" localSheetId="1">#REF!</definedName>
    <definedName name="CNVAP" localSheetId="0">#REF!</definedName>
    <definedName name="CNVAP">#REF!</definedName>
    <definedName name="County_UPP" localSheetId="1">#REF!</definedName>
    <definedName name="County_UPP" localSheetId="0">#REF!</definedName>
    <definedName name="County_UPP">#REF!</definedName>
    <definedName name="Crosswalk" localSheetId="1">#REF!</definedName>
    <definedName name="Crosswalk" localSheetId="0">#REF!</definedName>
    <definedName name="Crosswalk">#REF!</definedName>
    <definedName name="CSLCFF">#REF!</definedName>
    <definedName name="Current_Period" localSheetId="1">#REF!</definedName>
    <definedName name="Current_Period" localSheetId="0">#REF!</definedName>
    <definedName name="Current_Period">#REF!</definedName>
    <definedName name="CY_P2" localSheetId="1">#REF!</definedName>
    <definedName name="CY_P2" localSheetId="0">#REF!</definedName>
    <definedName name="CY_P2">#REF!</definedName>
    <definedName name="Debbie" localSheetId="1">#REF!</definedName>
    <definedName name="Debbie" localSheetId="0">#REF!</definedName>
    <definedName name="Debbie">#REF!</definedName>
    <definedName name="District_Count" localSheetId="1">#REF!</definedName>
    <definedName name="District_Count" localSheetId="0">#REF!</definedName>
    <definedName name="District_Count">#REF!</definedName>
    <definedName name="EMP" localSheetId="1">#REF!</definedName>
    <definedName name="EMP" localSheetId="0">#REF!</definedName>
    <definedName name="EMP">#REF!</definedName>
    <definedName name="ENC" localSheetId="1">#REF!</definedName>
    <definedName name="ENC" localSheetId="0">#REF!</definedName>
    <definedName name="ENC">#REF!</definedName>
    <definedName name="EPA" localSheetId="1">#REF!</definedName>
    <definedName name="EPA" localSheetId="0">#REF!</definedName>
    <definedName name="EPA">#REF!</definedName>
    <definedName name="Foster_Youth_Floor" localSheetId="1">#REF!</definedName>
    <definedName name="Foster_Youth_Floor" localSheetId="0">#REF!</definedName>
    <definedName name="Foster_Youth_Floor">#REF!</definedName>
    <definedName name="Foster_Youth_Target" localSheetId="1">#REF!</definedName>
    <definedName name="Foster_Youth_Target" localSheetId="0">#REF!</definedName>
    <definedName name="Foster_Youth_Target">#REF!</definedName>
    <definedName name="GOV" localSheetId="1">#REF!</definedName>
    <definedName name="GOV" localSheetId="0">#REF!</definedName>
    <definedName name="GOV">#REF!</definedName>
    <definedName name="Local_Revenue" localSheetId="1">#REF!</definedName>
    <definedName name="Local_Revenue" localSheetId="0">#REF!</definedName>
    <definedName name="Local_Revenue">#REF!</definedName>
    <definedName name="OpenDoc" localSheetId="1">#REF!</definedName>
    <definedName name="OpenDoc" localSheetId="0">#REF!</definedName>
    <definedName name="OpenDoc">#REF!</definedName>
    <definedName name="Ops_Grant" localSheetId="1">#REF!</definedName>
    <definedName name="Ops_Grant" localSheetId="0">#REF!</definedName>
    <definedName name="Ops_Grant">#REF!</definedName>
    <definedName name="PA_Summary" localSheetId="1">#REF!</definedName>
    <definedName name="PA_Summary" localSheetId="0">#REF!</definedName>
    <definedName name="PA_Summary">#REF!</definedName>
    <definedName name="PARIS" localSheetId="1">#REF!</definedName>
    <definedName name="PARIS" localSheetId="0">#REF!</definedName>
    <definedName name="PARIS">#REF!</definedName>
    <definedName name="_xlnm.Print_Area" localSheetId="0">'FY 22-AMIM 2nd Apport (LEA)'!$A$1:$T$13</definedName>
    <definedName name="_xlnm.Print_Titles" localSheetId="1">'FY 22-AMIM 2nd Apport (COE)'!$1:$3</definedName>
    <definedName name="_xlnm.Print_Titles" localSheetId="0">'FY 22-AMIM 2nd Apport (LEA)'!$1:$8</definedName>
    <definedName name="Prior_Period" localSheetId="1">#REF!</definedName>
    <definedName name="Prior_Period" localSheetId="0">#REF!</definedName>
    <definedName name="Prior_Period">#REF!</definedName>
    <definedName name="PY_P2" localSheetId="1">#REF!</definedName>
    <definedName name="PY_P2" localSheetId="0">#REF!</definedName>
    <definedName name="PY_P2">#REF!</definedName>
    <definedName name="PYC_Summary" localSheetId="1">#REF!</definedName>
    <definedName name="PYC_Summary" localSheetId="0">#REF!</definedName>
    <definedName name="PYC_Summary">#REF!</definedName>
    <definedName name="STD" localSheetId="1">#REF!</definedName>
    <definedName name="STD" localSheetId="0">#REF!</definedName>
    <definedName name="STD">#REF!</definedName>
    <definedName name="Vendor_Match_Results" localSheetId="1">#REF!</definedName>
    <definedName name="Vendor_Match_Results" localSheetId="0">#REF!</definedName>
    <definedName name="Vendor_Match_Resul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T10" i="1"/>
  <c r="S10" i="1"/>
  <c r="R10" i="1"/>
  <c r="Q10" i="1"/>
  <c r="P10" i="1"/>
  <c r="O10" i="1"/>
  <c r="N10" i="1"/>
  <c r="M10" i="1"/>
  <c r="L10" i="1"/>
  <c r="K10" i="1"/>
</calcChain>
</file>

<file path=xl/sharedStrings.xml><?xml version="1.0" encoding="utf-8"?>
<sst xmlns="http://schemas.openxmlformats.org/spreadsheetml/2006/main" count="55" uniqueCount="48">
  <si>
    <t>County 
Name</t>
  </si>
  <si>
    <t>FI$CAL
Supplier
ID</t>
  </si>
  <si>
    <t>FI$CAL
Address
Sequence</t>
  </si>
  <si>
    <t>County Code</t>
  </si>
  <si>
    <t>District Code</t>
  </si>
  <si>
    <t>School
Code</t>
  </si>
  <si>
    <t>Charter
Number</t>
  </si>
  <si>
    <t>Fund
Type</t>
  </si>
  <si>
    <t>Service Location</t>
  </si>
  <si>
    <t>2021-22
P-2 ADA</t>
  </si>
  <si>
    <t>Revised
Allocation</t>
  </si>
  <si>
    <t>Prior Payment
(PCA) 25676</t>
  </si>
  <si>
    <t>Remaining
Balance</t>
  </si>
  <si>
    <t>D</t>
  </si>
  <si>
    <t>0000044132</t>
  </si>
  <si>
    <t>19</t>
  </si>
  <si>
    <t>64733</t>
  </si>
  <si>
    <t>Statewide Totals</t>
  </si>
  <si>
    <t>School Fiscal Services Division</t>
  </si>
  <si>
    <t>California Department of Education</t>
  </si>
  <si>
    <t>Fiscal Year 2022–23</t>
  </si>
  <si>
    <t>County Treasurer</t>
  </si>
  <si>
    <t>Invoice Number</t>
  </si>
  <si>
    <t>County Total</t>
  </si>
  <si>
    <t>Statewide Total</t>
  </si>
  <si>
    <t>Los Angeles</t>
  </si>
  <si>
    <t>Funding is available to county offices of education, school districts, charter schools and state special schools pursuant to Section 134 of AB 181 (Ch. 52, 2022), as amended by Section 56 of AB 185 (Ch. 571, 2022), Section 102 of SB 114 (Ch. 48, 2023), and Section 100 of SB 153 (Ch. 38, 2024).</t>
  </si>
  <si>
    <t>APEX Academy</t>
  </si>
  <si>
    <t>Local Educational Agency</t>
  </si>
  <si>
    <t>0117077</t>
  </si>
  <si>
    <t>1459</t>
  </si>
  <si>
    <t>C1459</t>
  </si>
  <si>
    <t>Additional funds were appropriated in item 6100-485(2) and 6100-488 provision 11 of AB 178 (Ch 45, 2022).</t>
  </si>
  <si>
    <t>Schedule of the Third Apportionment for the Arts, Music, and Instructional Materials Discretionary Block Grant</t>
  </si>
  <si>
    <t>Revised allocations are based on reduced funding and calculated on a per-unit basis using each entity's ADA as reported at the 2021–22 Second Principal (P-2) Apportionment multiplied by a revised rate of $642.42 ($642.42335535).</t>
  </si>
  <si>
    <t>3rd
Apportionment
PCA 25676</t>
  </si>
  <si>
    <t>3rd
Apportionment
PCA 25677</t>
  </si>
  <si>
    <t>3rd
Apportionment
PCA 25668</t>
  </si>
  <si>
    <t>3rd
Apportionment
PCA 25685</t>
  </si>
  <si>
    <t>3rd
Apportionment
PCA 25690</t>
  </si>
  <si>
    <t>3rd
Apportionment
 Total</t>
  </si>
  <si>
    <t>January 2025</t>
  </si>
  <si>
    <t>22-25676 12-23-2024</t>
  </si>
  <si>
    <t>Voucher Number</t>
  </si>
  <si>
    <t>00453965</t>
  </si>
  <si>
    <t>County Summary of the Third Apportionment for the Arts, Music, and Instructional Materials Discretionary Block Grant</t>
  </si>
  <si>
    <t>Legend:  AB=Assembly Bill; ADA=Average Daily Attendance; Ch.=Chapter; SB=Senate Bill; D=Direct; PCA=Program Cost Account</t>
  </si>
  <si>
    <t>The ADA for state special schools shall be deemed to be 97 percent of the enrollment as reported in the California Longitudinal Pupil Achievement Data System as of the 2021–22 Fall 1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</si>
</sst>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_(&quot;$&quot;* #,##0_);_(&quot;$&quot;* \(#,##0\);_(&quot;$&quot;* &quot;-&quot;??_);_(@_)"/>
  </numFmts>
  <fonts count="13" x14ac:knownFonts="1">
    <font>
      <sz val="12"/>
      <color theme="1"/>
      <name val="Arial"/>
      <family val="2"/>
    </font>
    <font>
      <sz val="11"/>
      <color theme="1"/>
      <name val="Calibri"/>
      <family val="2"/>
      <scheme val="minor"/>
    </font>
    <font>
      <b/>
      <sz val="11"/>
      <color theme="1"/>
      <name val="Calibri"/>
      <family val="2"/>
      <scheme val="minor"/>
    </font>
    <font>
      <b/>
      <sz val="16"/>
      <name val="Arial"/>
      <family val="2"/>
    </font>
    <font>
      <b/>
      <sz val="14"/>
      <color theme="1"/>
      <name val="Arial"/>
      <family val="2"/>
    </font>
    <font>
      <sz val="12"/>
      <name val="Arial"/>
      <family val="2"/>
    </font>
    <font>
      <sz val="11"/>
      <name val="Calibri"/>
      <family val="2"/>
      <scheme val="minor"/>
    </font>
    <font>
      <b/>
      <sz val="11"/>
      <name val="Calibri"/>
      <family val="2"/>
      <scheme val="minor"/>
    </font>
    <font>
      <b/>
      <sz val="12"/>
      <color theme="0"/>
      <name val="Arial"/>
      <family val="2"/>
    </font>
    <font>
      <sz val="12"/>
      <color theme="1"/>
      <name val="Arial"/>
      <family val="2"/>
    </font>
    <font>
      <b/>
      <sz val="12"/>
      <color theme="1"/>
      <name val="Arial"/>
      <family val="2"/>
    </font>
    <font>
      <sz val="11"/>
      <color theme="1"/>
      <name val="Arial"/>
      <family val="2"/>
    </font>
    <font>
      <b/>
      <sz val="12"/>
      <name val="Arial"/>
      <family val="2"/>
    </font>
  </fonts>
  <fills count="3">
    <fill>
      <patternFill patternType="none"/>
    </fill>
    <fill>
      <patternFill patternType="gray125"/>
    </fill>
    <fill>
      <patternFill patternType="solid">
        <fgColor rgb="FF008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auto="1"/>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0" fillId="0" borderId="5" applyNumberFormat="0" applyFill="0" applyAlignment="0" applyProtection="0"/>
  </cellStyleXfs>
  <cellXfs count="66">
    <xf numFmtId="0" fontId="0" fillId="0" borderId="0" xfId="0"/>
    <xf numFmtId="0" fontId="3" fillId="0" borderId="0" xfId="3" applyFont="1"/>
    <xf numFmtId="0" fontId="3" fillId="0" borderId="0" xfId="3" applyFont="1" applyAlignment="1">
      <alignment horizontal="center"/>
    </xf>
    <xf numFmtId="0" fontId="0" fillId="0" borderId="0" xfId="0" applyAlignment="1">
      <alignment horizontal="center"/>
    </xf>
    <xf numFmtId="43" fontId="0" fillId="0" borderId="0" xfId="1" applyFont="1" applyFill="1" applyBorder="1"/>
    <xf numFmtId="164" fontId="2" fillId="0" borderId="0" xfId="2" applyNumberFormat="1" applyFont="1" applyFill="1" applyBorder="1"/>
    <xf numFmtId="44" fontId="0" fillId="0" borderId="0" xfId="2" applyFont="1"/>
    <xf numFmtId="0" fontId="4" fillId="0" borderId="0" xfId="0" applyFont="1"/>
    <xf numFmtId="0" fontId="4" fillId="0" borderId="0" xfId="0" applyFont="1" applyAlignment="1">
      <alignment horizontal="center"/>
    </xf>
    <xf numFmtId="164" fontId="0" fillId="0" borderId="0" xfId="2" applyNumberFormat="1" applyFont="1" applyFill="1" applyBorder="1"/>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6" fillId="0" borderId="0" xfId="0" applyFont="1"/>
    <xf numFmtId="43" fontId="6" fillId="0" borderId="0" xfId="1" applyFont="1" applyFill="1" applyBorder="1"/>
    <xf numFmtId="164" fontId="6" fillId="0" borderId="0" xfId="2" applyNumberFormat="1" applyFont="1" applyFill="1" applyBorder="1"/>
    <xf numFmtId="44" fontId="6" fillId="0" borderId="0" xfId="2" applyFont="1"/>
    <xf numFmtId="0" fontId="7" fillId="0" borderId="0" xfId="0" applyFont="1" applyAlignment="1">
      <alignment horizontal="center"/>
    </xf>
    <xf numFmtId="0" fontId="7" fillId="0" borderId="0" xfId="0" applyFont="1"/>
    <xf numFmtId="43" fontId="7" fillId="0" borderId="0" xfId="1" applyFont="1" applyFill="1" applyBorder="1" applyAlignment="1">
      <alignment horizontal="center" wrapText="1"/>
    </xf>
    <xf numFmtId="164" fontId="6" fillId="0" borderId="0" xfId="2" applyNumberFormat="1" applyFont="1"/>
    <xf numFmtId="44" fontId="6" fillId="0" borderId="0" xfId="2" applyFont="1" applyFill="1" applyBorder="1"/>
    <xf numFmtId="43" fontId="7" fillId="0" borderId="0" xfId="1" applyFont="1"/>
    <xf numFmtId="44" fontId="6" fillId="0" borderId="0" xfId="2" applyFont="1" applyFill="1" applyBorder="1" applyAlignment="1">
      <alignment horizontal="right"/>
    </xf>
    <xf numFmtId="44" fontId="6" fillId="0" borderId="0" xfId="0" applyNumberFormat="1" applyFont="1"/>
    <xf numFmtId="0" fontId="8" fillId="2" borderId="1" xfId="0" applyFont="1" applyFill="1" applyBorder="1" applyAlignment="1">
      <alignment horizontal="center" wrapText="1"/>
    </xf>
    <xf numFmtId="43" fontId="8" fillId="2" borderId="1" xfId="1" applyFont="1" applyFill="1" applyBorder="1" applyAlignment="1">
      <alignment horizontal="center" wrapText="1"/>
    </xf>
    <xf numFmtId="164" fontId="8" fillId="2" borderId="1" xfId="1" applyNumberFormat="1" applyFont="1" applyFill="1" applyBorder="1" applyAlignment="1">
      <alignment horizontal="center" wrapText="1"/>
    </xf>
    <xf numFmtId="0" fontId="9" fillId="0" borderId="0" xfId="0" applyFont="1"/>
    <xf numFmtId="164" fontId="9" fillId="0" borderId="0" xfId="2" applyNumberFormat="1" applyFont="1" applyFill="1"/>
    <xf numFmtId="0" fontId="10" fillId="0" borderId="0" xfId="0" applyFont="1"/>
    <xf numFmtId="0" fontId="11" fillId="0" borderId="0" xfId="0" applyFont="1"/>
    <xf numFmtId="0" fontId="11" fillId="0" borderId="0" xfId="0" applyFont="1" applyAlignment="1">
      <alignment horizontal="center"/>
    </xf>
    <xf numFmtId="43" fontId="11" fillId="0" borderId="0" xfId="1" applyFont="1"/>
    <xf numFmtId="164" fontId="11" fillId="0" borderId="0" xfId="2" applyNumberFormat="1" applyFont="1"/>
    <xf numFmtId="44" fontId="11" fillId="0" borderId="0" xfId="2" applyFont="1"/>
    <xf numFmtId="43" fontId="0" fillId="0" borderId="0" xfId="1" applyFont="1"/>
    <xf numFmtId="164" fontId="0" fillId="0" borderId="0" xfId="2" applyNumberFormat="1" applyFont="1"/>
    <xf numFmtId="0" fontId="11" fillId="0" borderId="0" xfId="0" quotePrefix="1" applyFont="1" applyAlignment="1">
      <alignment horizontal="center"/>
    </xf>
    <xf numFmtId="44" fontId="9" fillId="0" borderId="0" xfId="2" applyFont="1"/>
    <xf numFmtId="165" fontId="10" fillId="0" borderId="0" xfId="2" applyNumberFormat="1" applyFont="1"/>
    <xf numFmtId="0" fontId="12" fillId="0" borderId="0" xfId="4"/>
    <xf numFmtId="0" fontId="8" fillId="2" borderId="2" xfId="0" applyFont="1" applyFill="1" applyBorder="1" applyAlignment="1">
      <alignment horizontal="center" wrapText="1"/>
    </xf>
    <xf numFmtId="0" fontId="9" fillId="0" borderId="0" xfId="0" quotePrefix="1" applyFont="1"/>
    <xf numFmtId="164" fontId="9" fillId="0" borderId="0" xfId="2" applyNumberFormat="1" applyFont="1" applyFill="1" applyBorder="1"/>
    <xf numFmtId="164" fontId="10" fillId="0" borderId="0" xfId="2" applyNumberFormat="1" applyFont="1" applyBorder="1"/>
    <xf numFmtId="165" fontId="9" fillId="0" borderId="0" xfId="2" applyNumberFormat="1" applyFont="1"/>
    <xf numFmtId="0" fontId="9" fillId="0" borderId="3" xfId="0" applyFont="1" applyBorder="1" applyAlignment="1">
      <alignment horizontal="center"/>
    </xf>
    <xf numFmtId="0" fontId="9" fillId="0" borderId="3" xfId="0" applyFont="1" applyBorder="1"/>
    <xf numFmtId="164" fontId="9" fillId="0" borderId="3" xfId="2" applyNumberFormat="1" applyFont="1" applyFill="1" applyBorder="1"/>
    <xf numFmtId="49" fontId="9" fillId="0" borderId="3" xfId="0" applyNumberFormat="1" applyFont="1" applyBorder="1" applyAlignment="1">
      <alignment horizontal="center" wrapText="1"/>
    </xf>
    <xf numFmtId="0" fontId="9" fillId="0" borderId="3" xfId="0" applyFont="1" applyBorder="1" applyAlignment="1">
      <alignment horizontal="center" wrapText="1"/>
    </xf>
    <xf numFmtId="49" fontId="9" fillId="0" borderId="3" xfId="0" applyNumberFormat="1" applyFont="1" applyBorder="1"/>
    <xf numFmtId="43" fontId="9" fillId="0" borderId="3" xfId="1" applyFont="1" applyFill="1" applyBorder="1"/>
    <xf numFmtId="0" fontId="8" fillId="2" borderId="4" xfId="0" applyFont="1" applyFill="1" applyBorder="1" applyAlignment="1">
      <alignment horizontal="center" wrapText="1"/>
    </xf>
    <xf numFmtId="0" fontId="10" fillId="0" borderId="5" xfId="7"/>
    <xf numFmtId="0" fontId="10" fillId="0" borderId="5" xfId="7" applyAlignment="1">
      <alignment horizontal="center"/>
    </xf>
    <xf numFmtId="1" fontId="10" fillId="0" borderId="5" xfId="7" applyNumberFormat="1" applyAlignment="1">
      <alignment horizontal="center" wrapText="1"/>
    </xf>
    <xf numFmtId="1" fontId="10" fillId="0" borderId="5" xfId="7" applyNumberFormat="1" applyAlignment="1">
      <alignment horizontal="center"/>
    </xf>
    <xf numFmtId="1" fontId="10" fillId="0" borderId="5" xfId="7" applyNumberFormat="1"/>
    <xf numFmtId="43" fontId="10" fillId="0" borderId="5" xfId="7" applyNumberFormat="1"/>
    <xf numFmtId="164" fontId="10" fillId="0" borderId="5" xfId="7" applyNumberFormat="1"/>
    <xf numFmtId="0" fontId="9" fillId="0" borderId="5" xfId="0" applyFont="1" applyBorder="1" applyAlignment="1">
      <alignment horizontal="center"/>
    </xf>
    <xf numFmtId="0" fontId="9" fillId="0" borderId="5" xfId="0" applyFont="1" applyBorder="1"/>
    <xf numFmtId="164" fontId="9" fillId="0" borderId="5" xfId="2" applyNumberFormat="1" applyFont="1" applyFill="1" applyBorder="1"/>
    <xf numFmtId="164" fontId="10" fillId="0" borderId="5" xfId="7" applyNumberFormat="1" applyFill="1"/>
  </cellXfs>
  <cellStyles count="8">
    <cellStyle name="Comma" xfId="1" builtinId="3"/>
    <cellStyle name="Currency" xfId="2" builtinId="4"/>
    <cellStyle name="Heading 1" xfId="3" builtinId="16" customBuiltin="1"/>
    <cellStyle name="Heading 2" xfId="4" builtinId="17" customBuiltin="1"/>
    <cellStyle name="Heading 3" xfId="5" builtinId="18" customBuiltin="1"/>
    <cellStyle name="Heading 4" xfId="6" builtinId="19" customBuiltin="1"/>
    <cellStyle name="Normal" xfId="0" builtinId="0" customBuiltin="1"/>
    <cellStyle name="Total" xfId="7" builtinId="25" customBuiltin="1"/>
  </cellStyles>
  <dxfs count="54">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right/>
        <top style="thin">
          <color auto="1"/>
        </top>
        <bottom/>
        <vertical/>
        <horizontal/>
      </border>
    </dxf>
    <dxf>
      <numFmt numFmtId="164" formatCode="&quot;$&quot;#,##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left/>
        <right/>
        <top style="thin">
          <color auto="1"/>
        </top>
        <bottom/>
        <vertical/>
        <horizontal/>
      </border>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theme="1"/>
        <name val="Arial"/>
        <family val="2"/>
        <scheme val="none"/>
      </font>
      <border diagonalUp="0" diagonalDown="0">
        <left/>
        <right/>
        <top style="thin">
          <color auto="1"/>
        </top>
        <bottom/>
        <vertical/>
        <horizontal/>
      </border>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34" formatCode="_(&quot;$&quot;* #,##0.00_);_(&quot;$&quot;* \(#,##0.00\);_(&quot;$&quot;* &quot;-&quot;??_);_(@_)"/>
    </dxf>
    <dxf>
      <font>
        <sz val="12"/>
        <name val="Arial"/>
        <family val="2"/>
        <scheme val="none"/>
      </font>
      <numFmt numFmtId="164" formatCode="&quot;$&quot;#,##0"/>
      <fill>
        <patternFill patternType="none">
          <fgColor indexed="64"/>
          <bgColor indexed="65"/>
        </patternFill>
      </fill>
      <border diagonalUp="0" diagonalDown="0" outline="0">
        <left/>
        <right/>
        <top style="thin">
          <color indexed="64"/>
        </top>
        <bottom style="thin">
          <color indexed="64"/>
        </bottom>
      </border>
    </dxf>
    <dxf>
      <numFmt numFmtId="34" formatCode="_(&quot;$&quot;* #,##0.00_);_(&quot;$&quot;* \(#,##0.00\);_(&quot;$&quot;* &quot;-&quot;??_);_(@_)"/>
    </dxf>
    <dxf>
      <numFmt numFmtId="164" formatCode="&quot;$&quot;#,##0"/>
    </dxf>
    <dxf>
      <numFmt numFmtId="34" formatCode="_(&quot;$&quot;* #,##0.00_);_(&quot;$&quot;* \(#,##0.00\);_(&quot;$&quot;* &quot;-&quot;??_);_(@_)"/>
    </dxf>
    <dxf>
      <numFmt numFmtId="164" formatCode="&quot;$&quot;#,##0"/>
    </dxf>
    <dxf>
      <numFmt numFmtId="34" formatCode="_(&quot;$&quot;* #,##0.00_);_(&quot;$&quot;* \(#,##0.00\);_(&quot;$&quot;* &quot;-&quot;??_);_(@_)"/>
    </dxf>
    <dxf>
      <numFmt numFmtId="164" formatCode="&quot;$&quot;#,##0"/>
    </dxf>
    <dxf>
      <numFmt numFmtId="34" formatCode="_(&quot;$&quot;* #,##0.00_);_(&quot;$&quot;* \(#,##0.00\);_(&quot;$&quot;* &quot;-&quot;??_);_(@_)"/>
    </dxf>
    <dxf>
      <numFmt numFmtId="164" formatCode="&quot;$&quot;#,##0"/>
    </dxf>
    <dxf>
      <numFmt numFmtId="34" formatCode="_(&quot;$&quot;* #,##0.00_);_(&quot;$&quot;* \(#,##0.00\);_(&quot;$&quot;* &quot;-&quot;??_);_(@_)"/>
    </dxf>
    <dxf>
      <numFmt numFmtId="164" formatCode="&quot;$&quot;#,##0"/>
      <fill>
        <patternFill patternType="none">
          <fgColor rgb="FF000000"/>
          <bgColor auto="1"/>
        </patternFill>
      </fill>
    </dxf>
    <dxf>
      <numFmt numFmtId="34" formatCode="_(&quot;$&quot;* #,##0.00_);_(&quot;$&quot;* \(#,##0.00\);_(&quot;$&quot;* &quot;-&quot;??_);_(@_)"/>
    </dxf>
    <dxf>
      <numFmt numFmtId="164" formatCode="&quot;$&quot;#,##0"/>
      <fill>
        <patternFill patternType="none">
          <fgColor rgb="FF000000"/>
          <bgColor auto="1"/>
        </patternFill>
      </fill>
    </dxf>
    <dxf>
      <numFmt numFmtId="34" formatCode="_(&quot;$&quot;* #,##0.00_);_(&quot;$&quot;* \(#,##0.00\);_(&quot;$&quot;* &quot;-&quot;??_);_(@_)"/>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dxf>
    <dxf>
      <numFmt numFmtId="165" formatCode="_(&quot;$&quot;* #,##0_);_(&quot;$&quot;* \(#,##0\);_(&quot;$&quot;* &quot;-&quot;??_);_(@_)"/>
    </dxf>
    <dxf>
      <numFmt numFmtId="164" formatCode="&quot;$&quot;#,##0"/>
      <fill>
        <patternFill patternType="none">
          <fgColor indexed="64"/>
          <bgColor auto="1"/>
        </patternFill>
      </fill>
    </dxf>
    <dxf>
      <numFmt numFmtId="35" formatCode="_(* #,##0.00_);_(* \(#,##0.00\);_(* &quot;-&quot;??_);_(@_)"/>
    </dxf>
    <dxf>
      <font>
        <strike val="0"/>
        <outline val="0"/>
        <shadow val="0"/>
        <u val="none"/>
        <vertAlign val="baseline"/>
        <sz val="12"/>
        <name val="Arial"/>
        <family val="2"/>
        <scheme val="none"/>
      </font>
      <fill>
        <patternFill patternType="none">
          <fgColor indexed="64"/>
          <bgColor auto="1"/>
        </patternFill>
      </fill>
    </dxf>
    <dxf>
      <numFmt numFmtId="1" formatCode="0"/>
    </dxf>
    <dxf>
      <font>
        <strike val="0"/>
        <outline val="0"/>
        <shadow val="0"/>
        <u val="none"/>
        <vertAlign val="baseline"/>
        <sz val="12"/>
        <name val="Arial"/>
        <family val="2"/>
        <scheme val="none"/>
      </font>
      <fill>
        <patternFill patternType="none">
          <fgColor indexed="64"/>
          <bgColor auto="1"/>
        </patternFill>
      </fill>
      <alignment vertical="bottom" textRotation="0" wrapText="0" indent="0" justifyLastLine="0" shrinkToFit="0" readingOrder="0"/>
    </dxf>
    <dxf>
      <numFmt numFmtId="1" formatCode="0"/>
      <alignment horizontal="center" vertical="bottom"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numFmt numFmtId="1" formatCode="0"/>
      <alignment horizontal="center" vertical="bottom" textRotation="0" wrapText="1" indent="0" justifyLastLine="0" shrinkToFit="0" readingOrder="0"/>
    </dxf>
    <dxf>
      <font>
        <strike val="0"/>
        <outline val="0"/>
        <shadow val="0"/>
        <u val="none"/>
        <vertAlign val="baseline"/>
        <sz val="12"/>
        <name val="Arial"/>
        <family val="2"/>
        <scheme val="none"/>
      </font>
      <numFmt numFmtId="30" formatCode="@"/>
      <fill>
        <patternFill patternType="none">
          <fgColor indexed="64"/>
          <bgColor auto="1"/>
        </patternFill>
      </fill>
      <alignment horizontal="center" vertical="bottom" textRotation="0" wrapText="1" indent="0" justifyLastLine="0" shrinkToFit="0" readingOrder="0"/>
    </dxf>
    <dxf>
      <numFmt numFmtId="1" formatCode="0"/>
      <alignment horizontal="center" vertical="bottom" textRotation="0" wrapText="1" indent="0" justifyLastLine="0" shrinkToFit="0" readingOrder="0"/>
    </dxf>
    <dxf>
      <font>
        <strike val="0"/>
        <outline val="0"/>
        <shadow val="0"/>
        <u val="none"/>
        <vertAlign val="baseline"/>
        <sz val="12"/>
        <name val="Arial"/>
        <family val="2"/>
        <scheme val="none"/>
      </font>
      <numFmt numFmtId="30" formatCode="@"/>
      <fill>
        <patternFill patternType="none">
          <fgColor indexed="64"/>
          <bgColor auto="1"/>
        </patternFill>
      </fill>
      <alignment horizontal="center"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indent="0" justifyLastLine="0" shrinkToFit="0" readingOrder="0"/>
    </dxf>
    <dxf>
      <font>
        <strike val="0"/>
        <outline val="0"/>
        <shadow val="0"/>
        <u val="none"/>
        <vertAlign val="baseline"/>
        <sz val="12"/>
        <name val="Arial"/>
        <family val="2"/>
        <scheme val="none"/>
      </font>
      <fill>
        <patternFill patternType="none">
          <fgColor indexed="64"/>
          <bgColor auto="1"/>
        </patternFill>
      </fill>
    </dxf>
    <dxf>
      <numFmt numFmtId="1" formatCode="0"/>
    </dxf>
    <dxf>
      <fill>
        <patternFill patternType="none">
          <fgColor rgb="FF000000"/>
          <bgColor auto="1"/>
        </patternFill>
      </fill>
    </dxf>
    <dxf>
      <border>
        <bottom style="thin">
          <color indexed="64"/>
        </bottom>
      </border>
    </dxf>
    <dxf>
      <font>
        <strike val="0"/>
        <outline val="0"/>
        <shadow val="0"/>
        <u val="none"/>
        <vertAlign val="baseline"/>
        <sz val="12"/>
        <name val="Arial"/>
        <family val="2"/>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437B62-12B0-4A27-8C3E-ADDD025E388C}" name="CAARSummary3544" displayName="CAARSummary3544" ref="A8:T10" totalsRowCount="1" headerRowDxfId="53" dataDxfId="51" totalsRowDxfId="50" headerRowBorderDxfId="52" totalsRowCellStyle="Total">
  <autoFilter ref="A8:T9" xr:uid="{21C5FE82-96FC-4D65-85D9-65E2B2C8B6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7" xr3:uid="{DEBCF01A-A0DA-4D35-9EE5-C7FBE0FBE2F6}" name="County _x000a_Name" totalsRowLabel="Statewide Totals" dataDxfId="49" totalsRowCellStyle="Total"/>
    <tableColumn id="24" xr3:uid="{CF732149-71D9-48C7-B08A-BE55390B67EB}" name="FI$CAL_x000a_Supplier_x000a_ID" dataDxfId="48" totalsRowDxfId="47" totalsRowCellStyle="Total"/>
    <tableColumn id="22" xr3:uid="{9AA41F37-E01C-467D-898E-31C9C12EC59D}" name="FI$CAL_x000a_Address_x000a_Sequence" dataDxfId="46" totalsRowDxfId="45" totalsRowCellStyle="Total"/>
    <tableColumn id="2" xr3:uid="{355ABDCE-37A4-42E2-91CD-A6060EBC7745}" name="County Code" dataDxfId="44" totalsRowDxfId="43" totalsRowCellStyle="Total"/>
    <tableColumn id="3" xr3:uid="{8D3CDCCB-3B21-426C-B60C-9FEF55678CA6}" name="District Code" dataDxfId="42" totalsRowDxfId="41" totalsRowCellStyle="Total"/>
    <tableColumn id="21" xr3:uid="{9910624E-E947-44C4-B7C9-8EB110CCA068}" name="School_x000a_Code" dataDxfId="40" totalsRowDxfId="39" totalsRowCellStyle="Total"/>
    <tableColumn id="20" xr3:uid="{58121368-706C-4396-A79C-9F993A40F592}" name="Charter_x000a_Number" dataDxfId="38" totalsRowDxfId="37" totalsRowCellStyle="Total"/>
    <tableColumn id="19" xr3:uid="{ABB903D1-FD8B-4B96-8969-12C0A88EE5EA}" name="Fund_x000a_Type" dataDxfId="36" totalsRowDxfId="35" totalsRowCellStyle="Total"/>
    <tableColumn id="18" xr3:uid="{DED4F06F-3CFA-42D6-9E22-91BC2961CDEF}" name="Service Location" dataDxfId="34" totalsRowDxfId="33" totalsRowCellStyle="Total"/>
    <tableColumn id="8" xr3:uid="{F1345A86-5D03-4BC2-A842-80D43DF8DED0}" name="Local Educational Agency" dataDxfId="32" totalsRowDxfId="31" totalsRowCellStyle="Total"/>
    <tableColumn id="23" xr3:uid="{BE66C74B-3D44-4DED-8B2D-C5422F664D70}" name="2021-22_x000a_P-2 ADA" totalsRowFunction="sum" dataDxfId="30" totalsRowDxfId="29" dataCellStyle="Comma" totalsRowCellStyle="Total"/>
    <tableColumn id="1" xr3:uid="{CDD13489-B96C-48AF-99AF-7C79F803814F}" name="Revised_x000a_Allocation" totalsRowFunction="sum" dataDxfId="28" totalsRowDxfId="27" dataCellStyle="Currency" totalsRowCellStyle="Total"/>
    <tableColumn id="13" xr3:uid="{C42E30F3-9D11-4418-A7C9-153AFCCE568F}" name="Prior Payment_x000a_(PCA) 25676" totalsRowFunction="sum" dataDxfId="26" totalsRowDxfId="25" dataCellStyle="Currency" totalsRowCellStyle="Total"/>
    <tableColumn id="5" xr3:uid="{2D63430E-A99A-4760-AFA1-985E27D3347C}" name="Remaining_x000a_Balance" totalsRowFunction="sum" dataDxfId="24" totalsRowDxfId="23" dataCellStyle="Currency" totalsRowCellStyle="Total"/>
    <tableColumn id="6" xr3:uid="{A827787B-A8E3-415E-A0A4-34677DDCBE3E}" name="3rd_x000a_Apportionment_x000a_PCA 25676" totalsRowFunction="sum" dataDxfId="22" totalsRowDxfId="21" dataCellStyle="Currency" totalsRowCellStyle="Total"/>
    <tableColumn id="7" xr3:uid="{2CE64EB8-C26D-42BF-9433-6961CBA1B0DD}" name="3rd_x000a_Apportionment_x000a_PCA 25677" totalsRowFunction="sum" dataDxfId="20" totalsRowDxfId="19" dataCellStyle="Currency" totalsRowCellStyle="Total"/>
    <tableColumn id="9" xr3:uid="{D83BAAAF-D196-4120-BBD0-A70424F3DF1B}" name="3rd_x000a_Apportionment_x000a_PCA 25668" totalsRowFunction="sum" dataDxfId="18" totalsRowDxfId="17" dataCellStyle="Currency" totalsRowCellStyle="Total"/>
    <tableColumn id="10" xr3:uid="{5BA944FA-7572-4532-8121-CCE24A7CC5E6}" name="3rd_x000a_Apportionment_x000a_PCA 25685" totalsRowFunction="sum" dataDxfId="16" totalsRowDxfId="15" dataCellStyle="Currency" totalsRowCellStyle="Total"/>
    <tableColumn id="11" xr3:uid="{E24D0412-5A60-4675-AF4B-3CF631483B0A}" name="3rd_x000a_Apportionment_x000a_PCA 25690" totalsRowFunction="sum" dataDxfId="14" totalsRowDxfId="13" dataCellStyle="Currency" totalsRowCellStyle="Total"/>
    <tableColumn id="14" xr3:uid="{C83E7B5A-CFBF-4AB6-B42B-0958E2213762}" name="3rd_x000a_Apportionment_x000a_ Total" totalsRowFunction="sum" dataDxfId="12" totalsRowDxfId="11" dataCellStyle="Currency" totalsRowCellStyle="Total"/>
  </tableColumns>
  <tableStyleInfo showFirstColumn="0" showLastColumn="0" showRowStripes="1" showColumnStripes="0"/>
  <extLst>
    <ext xmlns:x14="http://schemas.microsoft.com/office/spreadsheetml/2009/9/main" uri="{504A1905-F514-4f6f-8877-14C23A59335A}">
      <x14:table altTextSummary="Schedule of the Third Apportionment for the Arts, Music, and Instructional Materials Discretionary Block Gra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F9AF04-7CFE-473B-AFD1-C4A5EF39AC8D}" name="Table2" displayName="Table2" ref="A3:E5" totalsRowCount="1" headerRowDxfId="10" dataDxfId="9" totalsRowCellStyle="Total">
  <autoFilter ref="A3:E4" xr:uid="{A2F9AF04-7CFE-473B-AFD1-C4A5EF39AC8D}">
    <filterColumn colId="0" hiddenButton="1"/>
    <filterColumn colId="1" hiddenButton="1"/>
    <filterColumn colId="2" hiddenButton="1"/>
    <filterColumn colId="3" hiddenButton="1"/>
    <filterColumn colId="4" hiddenButton="1"/>
  </autoFilter>
  <tableColumns count="5">
    <tableColumn id="1" xr3:uid="{47D1B83B-E6A4-4911-ADDE-755286FD711F}" name="County Code" totalsRowLabel="Statewide Total" dataDxfId="8" totalsRowDxfId="7" totalsRowCellStyle="Total"/>
    <tableColumn id="2" xr3:uid="{8EEB4874-1FF5-4AEB-BD57-3D6EDF29B530}" name="County Treasurer" dataDxfId="6" totalsRowCellStyle="Total"/>
    <tableColumn id="3" xr3:uid="{C5E5EB9B-C2BD-4693-A676-A43F297E4EFE}" name="Invoice Number" dataDxfId="5" totalsRowDxfId="4" totalsRowCellStyle="Total"/>
    <tableColumn id="4" xr3:uid="{C0CB2C84-6AC9-4D65-94EA-B7E6894B41CF}" name="County Total" totalsRowFunction="sum" dataDxfId="3" totalsRowDxfId="2" dataCellStyle="Currency" totalsRowCellStyle="Total"/>
    <tableColumn id="5" xr3:uid="{BE08A843-85A0-427A-AA9B-FB67255A80F0}" name="Voucher Number" dataDxfId="1" totalsRowDxfId="0" totalsRowCellStyle="Total"/>
  </tableColumns>
  <tableStyleInfo showFirstColumn="0" showLastColumn="0" showRowStripes="1" showColumnStripes="0"/>
  <extLst>
    <ext xmlns:x14="http://schemas.microsoft.com/office/spreadsheetml/2009/9/main" uri="{504A1905-F514-4f6f-8877-14C23A59335A}">
      <x14:table altTextSummary="County Summary of the Third Apportionment for the Arts, Music, and Instructional Materials Discretionary Block Grant."/>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F287C-626B-44F1-8BFE-775B764CA48D}">
  <sheetPr>
    <pageSetUpPr fitToPage="1"/>
  </sheetPr>
  <dimension ref="A1:T18"/>
  <sheetViews>
    <sheetView tabSelected="1" zoomScaleNormal="100" workbookViewId="0">
      <pane ySplit="8" topLeftCell="A9" activePane="bottomLeft" state="frozen"/>
      <selection activeCell="A4" sqref="A4"/>
      <selection pane="bottomLeft"/>
    </sheetView>
  </sheetViews>
  <sheetFormatPr defaultRowHeight="15" x14ac:dyDescent="0.25"/>
  <cols>
    <col min="1" max="1" width="16.08984375" customWidth="1"/>
    <col min="2" max="2" width="11.1796875" style="3" bestFit="1" customWidth="1"/>
    <col min="3" max="3" width="12.36328125" style="3" bestFit="1" customWidth="1"/>
    <col min="4" max="4" width="10.1796875" style="3" bestFit="1" customWidth="1"/>
    <col min="5" max="5" width="10.08984375" style="3" customWidth="1"/>
    <col min="6" max="6" width="10" style="3" bestFit="1" customWidth="1"/>
    <col min="7" max="7" width="10.6328125" style="3" bestFit="1" customWidth="1"/>
    <col min="8" max="8" width="6.81640625" style="3" customWidth="1"/>
    <col min="9" max="9" width="10.08984375" style="3" customWidth="1"/>
    <col min="10" max="10" width="31.54296875" customWidth="1"/>
    <col min="11" max="11" width="12.54296875" style="36" customWidth="1"/>
    <col min="12" max="12" width="12.54296875" style="37" bestFit="1" customWidth="1"/>
    <col min="13" max="14" width="16" style="6" customWidth="1"/>
    <col min="15" max="19" width="16.81640625" style="6" customWidth="1"/>
    <col min="20" max="20" width="16.81640625" customWidth="1"/>
  </cols>
  <sheetData>
    <row r="1" spans="1:20" ht="21" x14ac:dyDescent="0.4">
      <c r="A1" s="1" t="s">
        <v>33</v>
      </c>
      <c r="B1" s="2"/>
      <c r="C1" s="2"/>
      <c r="K1" s="4"/>
      <c r="L1" s="5"/>
    </row>
    <row r="2" spans="1:20" ht="17.399999999999999" x14ac:dyDescent="0.3">
      <c r="A2" s="7" t="s">
        <v>20</v>
      </c>
      <c r="B2" s="8"/>
      <c r="C2" s="8"/>
      <c r="K2" s="4"/>
      <c r="L2" s="9"/>
    </row>
    <row r="3" spans="1:20" s="13" customFormat="1" ht="15.6" x14ac:dyDescent="0.3">
      <c r="A3" s="10" t="s">
        <v>26</v>
      </c>
      <c r="B3" s="11"/>
      <c r="C3" s="11"/>
      <c r="D3" s="12"/>
      <c r="E3" s="12"/>
      <c r="F3" s="12"/>
      <c r="G3" s="12"/>
      <c r="H3" s="12"/>
      <c r="I3" s="12"/>
      <c r="K3" s="14"/>
      <c r="L3" s="15"/>
      <c r="M3" s="16"/>
      <c r="N3" s="16"/>
      <c r="O3" s="16"/>
      <c r="P3" s="16"/>
      <c r="Q3" s="16"/>
      <c r="R3" s="16"/>
      <c r="S3" s="16"/>
    </row>
    <row r="4" spans="1:20" s="13" customFormat="1" ht="15.6" x14ac:dyDescent="0.3">
      <c r="A4" s="10" t="s">
        <v>32</v>
      </c>
      <c r="B4" s="11"/>
      <c r="C4" s="11"/>
      <c r="D4" s="12"/>
      <c r="E4" s="12"/>
      <c r="F4" s="12"/>
      <c r="G4" s="12"/>
      <c r="H4" s="12"/>
      <c r="I4" s="12"/>
      <c r="K4" s="14"/>
      <c r="L4" s="15"/>
      <c r="M4" s="16"/>
      <c r="N4" s="16"/>
      <c r="O4" s="16"/>
      <c r="P4" s="16"/>
      <c r="Q4" s="16"/>
      <c r="R4" s="16"/>
      <c r="S4" s="16"/>
    </row>
    <row r="5" spans="1:20" s="13" customFormat="1" ht="15.6" x14ac:dyDescent="0.3">
      <c r="A5" s="10" t="s">
        <v>34</v>
      </c>
      <c r="B5" s="11"/>
      <c r="C5" s="11"/>
      <c r="D5" s="12"/>
      <c r="E5" s="12"/>
      <c r="F5" s="17"/>
      <c r="G5" s="17"/>
      <c r="H5" s="17"/>
      <c r="I5" s="17"/>
      <c r="J5" s="18"/>
      <c r="K5" s="19"/>
      <c r="L5" s="20"/>
      <c r="M5" s="16"/>
      <c r="N5" s="16"/>
      <c r="O5" s="16"/>
      <c r="P5" s="16"/>
      <c r="Q5" s="16"/>
      <c r="R5" s="16"/>
      <c r="S5" s="16"/>
    </row>
    <row r="6" spans="1:20" s="13" customFormat="1" ht="15.6" x14ac:dyDescent="0.3">
      <c r="A6" s="10" t="s">
        <v>47</v>
      </c>
      <c r="B6" s="11"/>
      <c r="C6" s="11"/>
      <c r="D6" s="12"/>
      <c r="E6" s="12"/>
      <c r="F6" s="17"/>
      <c r="G6" s="17"/>
      <c r="H6" s="17"/>
      <c r="I6" s="17"/>
      <c r="J6" s="18"/>
      <c r="K6" s="19"/>
      <c r="L6" s="20"/>
      <c r="M6" s="16"/>
      <c r="N6" s="21"/>
      <c r="O6" s="21"/>
      <c r="P6" s="21"/>
      <c r="Q6" s="21"/>
      <c r="R6" s="21"/>
      <c r="S6" s="21"/>
    </row>
    <row r="7" spans="1:20" s="13" customFormat="1" ht="15.6" x14ac:dyDescent="0.3">
      <c r="A7" s="10" t="s">
        <v>46</v>
      </c>
      <c r="B7" s="11"/>
      <c r="C7" s="11"/>
      <c r="D7" s="12"/>
      <c r="E7" s="12"/>
      <c r="F7" s="17"/>
      <c r="G7" s="17"/>
      <c r="H7" s="17"/>
      <c r="I7" s="17"/>
      <c r="J7" s="18"/>
      <c r="K7" s="22"/>
      <c r="L7" s="20"/>
      <c r="M7" s="16"/>
      <c r="N7" s="23"/>
      <c r="O7" s="21"/>
      <c r="P7" s="21"/>
      <c r="Q7" s="21"/>
      <c r="R7" s="21"/>
      <c r="S7" s="21"/>
      <c r="T7" s="24"/>
    </row>
    <row r="8" spans="1:20" s="28" customFormat="1" ht="77.25" customHeight="1" x14ac:dyDescent="0.3">
      <c r="A8" s="25" t="s">
        <v>0</v>
      </c>
      <c r="B8" s="25" t="s">
        <v>1</v>
      </c>
      <c r="C8" s="25" t="s">
        <v>2</v>
      </c>
      <c r="D8" s="25" t="s">
        <v>3</v>
      </c>
      <c r="E8" s="25" t="s">
        <v>4</v>
      </c>
      <c r="F8" s="25" t="s">
        <v>5</v>
      </c>
      <c r="G8" s="25" t="s">
        <v>6</v>
      </c>
      <c r="H8" s="25" t="s">
        <v>7</v>
      </c>
      <c r="I8" s="25" t="s">
        <v>8</v>
      </c>
      <c r="J8" s="25" t="s">
        <v>28</v>
      </c>
      <c r="K8" s="26" t="s">
        <v>9</v>
      </c>
      <c r="L8" s="27" t="s">
        <v>10</v>
      </c>
      <c r="M8" s="27" t="s">
        <v>11</v>
      </c>
      <c r="N8" s="27" t="s">
        <v>12</v>
      </c>
      <c r="O8" s="27" t="s">
        <v>35</v>
      </c>
      <c r="P8" s="27" t="s">
        <v>36</v>
      </c>
      <c r="Q8" s="27" t="s">
        <v>37</v>
      </c>
      <c r="R8" s="27" t="s">
        <v>38</v>
      </c>
      <c r="S8" s="27" t="s">
        <v>39</v>
      </c>
      <c r="T8" s="27" t="s">
        <v>40</v>
      </c>
    </row>
    <row r="9" spans="1:20" s="28" customFormat="1" x14ac:dyDescent="0.25">
      <c r="A9" s="48" t="s">
        <v>25</v>
      </c>
      <c r="B9" s="47" t="s">
        <v>14</v>
      </c>
      <c r="C9" s="47">
        <v>1</v>
      </c>
      <c r="D9" s="50" t="s">
        <v>15</v>
      </c>
      <c r="E9" s="50" t="s">
        <v>16</v>
      </c>
      <c r="F9" s="51" t="s">
        <v>29</v>
      </c>
      <c r="G9" s="51" t="s">
        <v>30</v>
      </c>
      <c r="H9" s="51" t="s">
        <v>13</v>
      </c>
      <c r="I9" s="51" t="s">
        <v>31</v>
      </c>
      <c r="J9" s="52" t="s">
        <v>27</v>
      </c>
      <c r="K9" s="53">
        <v>241.22</v>
      </c>
      <c r="L9" s="49">
        <v>154965</v>
      </c>
      <c r="M9" s="49">
        <v>80336</v>
      </c>
      <c r="N9" s="49">
        <v>74629</v>
      </c>
      <c r="O9" s="49">
        <v>74629</v>
      </c>
      <c r="P9" s="37">
        <v>0</v>
      </c>
      <c r="Q9" s="37">
        <v>0</v>
      </c>
      <c r="R9" s="37">
        <v>0</v>
      </c>
      <c r="S9" s="37">
        <v>0</v>
      </c>
      <c r="T9" s="49">
        <v>74629</v>
      </c>
    </row>
    <row r="10" spans="1:20" s="30" customFormat="1" ht="15.6" x14ac:dyDescent="0.3">
      <c r="A10" s="55" t="s">
        <v>17</v>
      </c>
      <c r="B10" s="56"/>
      <c r="C10" s="56"/>
      <c r="D10" s="57"/>
      <c r="E10" s="57"/>
      <c r="F10" s="58"/>
      <c r="G10" s="58"/>
      <c r="H10" s="58"/>
      <c r="I10" s="58"/>
      <c r="J10" s="59"/>
      <c r="K10" s="60">
        <f>SUBTOTAL(109,CAARSummary3544[2021-22
P-2 ADA])</f>
        <v>241.22</v>
      </c>
      <c r="L10" s="61">
        <f>SUBTOTAL(109,CAARSummary3544[Revised
Allocation])</f>
        <v>154965</v>
      </c>
      <c r="M10" s="61">
        <f>SUBTOTAL(109,CAARSummary3544[Prior Payment
(PCA) 25676])</f>
        <v>80336</v>
      </c>
      <c r="N10" s="61">
        <f>SUBTOTAL(109,CAARSummary3544[Remaining
Balance])</f>
        <v>74629</v>
      </c>
      <c r="O10" s="61">
        <f>SUBTOTAL(109,CAARSummary3544[3rd
Apportionment
PCA 25676])</f>
        <v>74629</v>
      </c>
      <c r="P10" s="61">
        <f>SUBTOTAL(109,CAARSummary3544[3rd
Apportionment
PCA 25677])</f>
        <v>0</v>
      </c>
      <c r="Q10" s="61">
        <f>SUBTOTAL(109,CAARSummary3544[3rd
Apportionment
PCA 25668])</f>
        <v>0</v>
      </c>
      <c r="R10" s="61">
        <f>SUBTOTAL(109,CAARSummary3544[3rd
Apportionment
PCA 25685])</f>
        <v>0</v>
      </c>
      <c r="S10" s="61">
        <f>SUBTOTAL(109,CAARSummary3544[3rd
Apportionment
PCA 25690])</f>
        <v>0</v>
      </c>
      <c r="T10" s="61">
        <f>SUBTOTAL(109,CAARSummary3544[3rd
Apportionment
 Total])</f>
        <v>74629</v>
      </c>
    </row>
    <row r="11" spans="1:20" s="31" customFormat="1" x14ac:dyDescent="0.25">
      <c r="A11" s="28" t="s">
        <v>18</v>
      </c>
      <c r="B11" s="32"/>
      <c r="C11" s="32"/>
      <c r="D11" s="32"/>
      <c r="E11" s="32"/>
      <c r="F11" s="32"/>
      <c r="G11" s="32"/>
      <c r="H11" s="32"/>
      <c r="I11" s="32"/>
      <c r="K11" s="33"/>
      <c r="L11" s="34"/>
      <c r="M11" s="35"/>
      <c r="N11" s="35"/>
      <c r="O11" s="35"/>
      <c r="P11" s="35"/>
      <c r="Q11" s="35"/>
      <c r="R11" s="35"/>
      <c r="S11" s="35"/>
      <c r="T11" s="35"/>
    </row>
    <row r="12" spans="1:20" s="31" customFormat="1" x14ac:dyDescent="0.25">
      <c r="A12" s="28" t="s">
        <v>19</v>
      </c>
      <c r="B12" s="32"/>
      <c r="C12" s="32"/>
      <c r="D12" s="32"/>
      <c r="E12" s="32"/>
      <c r="F12" s="32"/>
      <c r="G12" s="32"/>
      <c r="H12" s="32"/>
      <c r="I12" s="32"/>
      <c r="K12" s="36"/>
      <c r="L12" s="37"/>
      <c r="M12" s="6"/>
      <c r="N12" s="35"/>
      <c r="O12" s="35"/>
      <c r="P12" s="35"/>
      <c r="Q12" s="35"/>
      <c r="R12" s="35"/>
      <c r="S12" s="35"/>
    </row>
    <row r="13" spans="1:20" s="31" customFormat="1" x14ac:dyDescent="0.25">
      <c r="A13" s="43" t="s">
        <v>41</v>
      </c>
      <c r="B13" s="38"/>
      <c r="C13" s="38"/>
      <c r="D13" s="32"/>
      <c r="E13" s="32"/>
      <c r="F13" s="32"/>
      <c r="G13" s="32"/>
      <c r="H13" s="32"/>
      <c r="I13" s="32"/>
      <c r="N13" s="35"/>
      <c r="O13" s="35"/>
      <c r="P13" s="35"/>
      <c r="Q13" s="35"/>
      <c r="R13" s="35"/>
      <c r="S13" s="35"/>
    </row>
    <row r="14" spans="1:20" x14ac:dyDescent="0.25">
      <c r="K14" s="6"/>
      <c r="L14" s="6"/>
      <c r="T14" s="6"/>
    </row>
    <row r="16" spans="1:20" x14ac:dyDescent="0.25">
      <c r="O16" s="39"/>
    </row>
    <row r="18" spans="12:20" x14ac:dyDescent="0.25">
      <c r="L18" s="36"/>
      <c r="M18" s="36"/>
      <c r="N18" s="36"/>
      <c r="O18" s="36"/>
      <c r="P18" s="36"/>
      <c r="Q18" s="36"/>
      <c r="R18" s="36"/>
      <c r="S18" s="36"/>
      <c r="T18" s="36"/>
    </row>
  </sheetData>
  <printOptions horizontalCentered="1"/>
  <pageMargins left="0.5" right="0.5" top="0.75" bottom="0.75" header="0.3" footer="0.3"/>
  <pageSetup paperSize="5" scale="51" fitToHeight="0" orientation="landscape"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5A0FF-48B6-4F7F-9015-1BC7A59D8E47}">
  <sheetPr>
    <pageSetUpPr fitToPage="1"/>
  </sheetPr>
  <dimension ref="A1:E17"/>
  <sheetViews>
    <sheetView zoomScaleNormal="100" workbookViewId="0">
      <pane ySplit="3" topLeftCell="A4" activePane="bottomLeft" state="frozen"/>
      <selection activeCell="A4" sqref="A4"/>
      <selection pane="bottomLeft"/>
    </sheetView>
  </sheetViews>
  <sheetFormatPr defaultRowHeight="15" x14ac:dyDescent="0.25"/>
  <cols>
    <col min="1" max="1" width="13.6328125" customWidth="1"/>
    <col min="2" max="2" width="32.36328125" bestFit="1" customWidth="1"/>
    <col min="3" max="3" width="33" customWidth="1"/>
    <col min="4" max="4" width="14.90625" bestFit="1" customWidth="1"/>
    <col min="5" max="5" width="18.1796875" customWidth="1"/>
  </cols>
  <sheetData>
    <row r="1" spans="1:5" ht="21" x14ac:dyDescent="0.4">
      <c r="A1" s="1" t="s">
        <v>45</v>
      </c>
      <c r="B1" s="30"/>
      <c r="C1" s="30"/>
      <c r="D1" s="40"/>
    </row>
    <row r="2" spans="1:5" ht="15.6" x14ac:dyDescent="0.3">
      <c r="A2" s="41" t="s">
        <v>20</v>
      </c>
      <c r="B2" s="30"/>
      <c r="C2" s="30"/>
      <c r="D2" s="40"/>
    </row>
    <row r="3" spans="1:5" ht="41.4" customHeight="1" x14ac:dyDescent="0.3">
      <c r="A3" s="42" t="s">
        <v>3</v>
      </c>
      <c r="B3" s="42" t="s">
        <v>21</v>
      </c>
      <c r="C3" s="42" t="s">
        <v>22</v>
      </c>
      <c r="D3" s="42" t="s">
        <v>23</v>
      </c>
      <c r="E3" s="54" t="s">
        <v>43</v>
      </c>
    </row>
    <row r="4" spans="1:5" x14ac:dyDescent="0.25">
      <c r="A4" s="62" t="s">
        <v>15</v>
      </c>
      <c r="B4" s="63" t="s">
        <v>25</v>
      </c>
      <c r="C4" s="62" t="s">
        <v>42</v>
      </c>
      <c r="D4" s="64">
        <v>74629</v>
      </c>
      <c r="E4" s="62" t="s">
        <v>44</v>
      </c>
    </row>
    <row r="5" spans="1:5" ht="15.6" x14ac:dyDescent="0.3">
      <c r="A5" s="56" t="s">
        <v>24</v>
      </c>
      <c r="B5" s="55"/>
      <c r="C5" s="56"/>
      <c r="D5" s="65">
        <f>SUBTOTAL(109,Table2[County Total])</f>
        <v>74629</v>
      </c>
      <c r="E5" s="56"/>
    </row>
    <row r="6" spans="1:5" x14ac:dyDescent="0.25">
      <c r="A6" s="28" t="s">
        <v>19</v>
      </c>
      <c r="B6" s="28"/>
      <c r="C6" s="28"/>
      <c r="D6" s="29"/>
    </row>
    <row r="7" spans="1:5" x14ac:dyDescent="0.25">
      <c r="A7" s="28" t="s">
        <v>18</v>
      </c>
      <c r="B7" s="28"/>
      <c r="C7" s="28"/>
      <c r="D7" s="29"/>
    </row>
    <row r="8" spans="1:5" x14ac:dyDescent="0.25">
      <c r="A8" s="43" t="s">
        <v>41</v>
      </c>
      <c r="B8" s="28"/>
      <c r="C8" s="28"/>
      <c r="D8" s="29"/>
    </row>
    <row r="9" spans="1:5" x14ac:dyDescent="0.25">
      <c r="C9" s="28"/>
      <c r="D9" s="29"/>
    </row>
    <row r="10" spans="1:5" x14ac:dyDescent="0.25">
      <c r="C10" s="28"/>
      <c r="D10" s="29"/>
    </row>
    <row r="11" spans="1:5" x14ac:dyDescent="0.25">
      <c r="C11" s="28"/>
      <c r="D11" s="29"/>
    </row>
    <row r="12" spans="1:5" x14ac:dyDescent="0.25">
      <c r="C12" s="28"/>
      <c r="D12" s="29"/>
    </row>
    <row r="13" spans="1:5" x14ac:dyDescent="0.25">
      <c r="C13" s="28"/>
      <c r="D13" s="44"/>
    </row>
    <row r="14" spans="1:5" ht="15.6" x14ac:dyDescent="0.3">
      <c r="C14" s="30"/>
      <c r="D14" s="45"/>
    </row>
    <row r="15" spans="1:5" x14ac:dyDescent="0.25">
      <c r="C15" s="28"/>
      <c r="D15" s="46"/>
    </row>
    <row r="16" spans="1:5" x14ac:dyDescent="0.25">
      <c r="C16" s="28"/>
      <c r="D16" s="46"/>
    </row>
    <row r="17" spans="3:4" x14ac:dyDescent="0.25">
      <c r="C17" s="28"/>
      <c r="D17" s="46"/>
    </row>
  </sheetData>
  <pageMargins left="0.7" right="0.7" top="0.75" bottom="0.75" header="0.3" footer="0.3"/>
  <pageSetup scale="77" fitToHeight="2" orientation="portrait" horizontalDpi="1200" verticalDpi="1200" r:id="rId1"/>
  <headerFoot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22-AMIM 2nd Apport (LEA)</vt:lpstr>
      <vt:lpstr>FY 22-AMIM 2nd Apport (COE)</vt:lpstr>
      <vt:lpstr>'FY 22-AMIM 2nd Apport (LEA)'!Print_Area</vt:lpstr>
      <vt:lpstr>'FY 22-AMIM 2nd Apport (COE)'!Print_Titles</vt:lpstr>
      <vt:lpstr>'FY 22-AMIM 2nd Apport (LEA)'!Print_Titles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Recip3-22: AMIMBG (CA Dept of Education)</dc:title>
  <dc:subject>Arts, Music &amp; Instructional Materials Block Grant third apportionment schedule for fiscal year 2022-23.</dc:subject>
  <dc:creator/>
  <cp:lastModifiedBy/>
  <dcterms:created xsi:type="dcterms:W3CDTF">2025-01-22T16:53:26Z</dcterms:created>
  <dcterms:modified xsi:type="dcterms:W3CDTF">2025-01-22T17:13:46Z</dcterms:modified>
</cp:coreProperties>
</file>