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66925"/>
  <xr:revisionPtr revIDLastSave="0" documentId="13_ncr:1_{D7D138D1-6271-45B5-9FF0-1977A82C3DE2}" xr6:coauthVersionLast="47" xr6:coauthVersionMax="47" xr10:uidLastSave="{00000000-0000-0000-0000-000000000000}"/>
  <bookViews>
    <workbookView xWindow="3540" yWindow="-15870" windowWidth="25440" windowHeight="15390" xr2:uid="{B96E9118-0F62-49D7-9680-17536F943BBD}"/>
  </bookViews>
  <sheets>
    <sheet name="23-24 Title I Pt D 4th - LEA" sheetId="1" r:id="rId1"/>
    <sheet name="23-24 Title I Pt D 4th- Cty" sheetId="2" r:id="rId2"/>
  </sheets>
  <definedNames>
    <definedName name="_1_2005_06_RE_CERTIFICATIO">#REF!</definedName>
    <definedName name="_17_18_Public_Imm_Counts_by_District_w_removals">#REF!</definedName>
    <definedName name="_1718_EL_Counts___district_level">#REF!</definedName>
    <definedName name="_1718_EL_counts_from_Brady_eligibles_only">#REF!</definedName>
    <definedName name="_1819_EL_Data___LEA_Level">#REF!</definedName>
    <definedName name="_1819_imm_data___LEA_level">#REF!</definedName>
    <definedName name="_xlnm._FilterDatabase" localSheetId="0" hidden="1">'23-24 Title I Pt D 4th - LEA'!#REF!</definedName>
    <definedName name="aaaaaaaaaaaaa">#REF!</definedName>
    <definedName name="aasddsdccfsdfsd">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#REF!</definedName>
    <definedName name="CMDCq4">#REF!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#REF!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#REF!</definedName>
    <definedName name="DistrictSDLR1718">#REF!</definedName>
    <definedName name="DistrictSDTransP2_1718">#REF!</definedName>
    <definedName name="DistrictSDUPP1718">#REF!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dsfsdgfsdsdfsdfasdfdsffffffffffffffffffffffffffffffffffffffffffffffff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19_20_cons_directory">#REF!</definedName>
    <definedName name="EL_19_20_DF_Directory">#REF!</definedName>
    <definedName name="EL_Count_and_Criteria">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#REF!</definedName>
    <definedName name="ererewrewetwtewtrew">#REF!</definedName>
    <definedName name="ERLRDDR">#REF!</definedName>
    <definedName name="fafasffdsfasd">#REF!</definedName>
    <definedName name="fasdweDWedsaD">#REF!</definedName>
    <definedName name="fdfdfdsf">#REF!</definedName>
    <definedName name="fdfdsfdddddddddd">#REF!</definedName>
    <definedName name="fdgbfdg">#REF!</definedName>
    <definedName name="fdgdsgsdfgs2g1sd32f1g32dsf13g213212312312313515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>#REF!</definedName>
    <definedName name="fdgfdsgdsf">#REF!</definedName>
    <definedName name="fdgsdfgdfsgdfgsdfg">#REF!</definedName>
    <definedName name="fdgsdgd">#REF!</definedName>
    <definedName name="fdrgdfh">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#REF!</definedName>
    <definedName name="list_for_SFSD">#REF!</definedName>
    <definedName name="lllllllllllllllllllll12121">#REF!</definedName>
    <definedName name="Louisiana">#REF!</definedName>
    <definedName name="LRDDRResDCode">#REF!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#REF!</definedName>
    <definedName name="PARIS">#REF!</definedName>
    <definedName name="Pennsylvania">#REF!</definedName>
    <definedName name="PhysLocPLFloor">#REF!</definedName>
    <definedName name="_xlnm.Print_Titles" localSheetId="0">'23-24 Title I Pt D 4th - LEA'!$2:$4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qqqqqqqqqqqqqqqqqqqqqqqqqqqqqqqqqqqqqqqqqqqqqqqqqqqqqqqqqqqqqqqqqqqqqqqqqqqqqqqqqqqq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dsfsdfdgfffffffffffffffffffffffffffffffffffffffffffffffffffffffffffffffffff">#REF!</definedName>
    <definedName name="sfdgdgdfgfdgfdgdfsgfdsgfdsg">#REF!</definedName>
    <definedName name="SNOR_14_15_district_level">#REF!</definedName>
    <definedName name="SNOR_15_16_by_district">#REF!</definedName>
    <definedName name="SNOR_17_18_by_LEA">#REF!</definedName>
    <definedName name="SNOR_19_20_by_district">#REF!</definedName>
    <definedName name="SNOR_results_for_SFSD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eeeeeeeeeeeeeeeeeeeeeeeeeeeeeeeeeeeeeeeeettttttttttttttttttttttttttttttt">#REF!</definedName>
    <definedName name="ssssssssssssssssssssssssssssssssssssssssssssssssssssssssssssssssssssssssssssssssssssssssssssssss">#REF!</definedName>
    <definedName name="STD">#REF!</definedName>
    <definedName name="TaAllocA">#REF!</definedName>
    <definedName name="TaAllocB">#REF!</definedName>
    <definedName name="TaAllocC">#REF!</definedName>
    <definedName name="TaAllocD">#REF!</definedName>
    <definedName name="TaAllocD1">#REF!</definedName>
    <definedName name="TaARA">#REF!</definedName>
    <definedName name="TaARB">#REF!</definedName>
    <definedName name="TaARC">#REF!</definedName>
    <definedName name="TaCalc">#REF!</definedName>
    <definedName name="TaCARSC">#REF!</definedName>
    <definedName name="TaCARSD">#REF!</definedName>
    <definedName name="TaCMDCLEAList">#REF!</definedName>
    <definedName name="TaCMDCList">#REF!</definedName>
    <definedName name="TaCMDCListQ4">#REF!</definedName>
    <definedName name="TaLCAPC">#REF!</definedName>
    <definedName name="TaLCAPD">#REF!</definedName>
    <definedName name="TaNotesC">#REF!</definedName>
    <definedName name="TaNotesD">#REF!</definedName>
    <definedName name="TaPrelimCalc">#REF!</definedName>
    <definedName name="TaRevisedCalc">#REF!</definedName>
    <definedName name="TaStats">#REF!</definedName>
    <definedName name="tblPubschlsDownload">#REF!</definedName>
    <definedName name="Tennessee">#REF!</definedName>
    <definedName name="TEST">#REF!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wwwwwwwwwwwwwwwwwwwwwwwwwwwwwwwwwwwwwwwwwwwwwwwwwwwwwww3333333333333333333">#REF!</definedName>
    <definedName name="wwwwwwwwwwwwwwwwwwwwwwwwwwwwwwwwwwwwwwwwwwwwwwwwwwwwwwwwwwwwwwwwwwwwwwwwwwwwwwwwwwwwwwwwwwwwwwwwww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2" l="1"/>
  <c r="D38" i="2"/>
  <c r="D39" i="2"/>
  <c r="D40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6" i="2"/>
  <c r="D41" i="2" s="1"/>
  <c r="K42" i="1" l="1"/>
  <c r="L42" i="1"/>
</calcChain>
</file>

<file path=xl/sharedStrings.xml><?xml version="1.0" encoding="utf-8"?>
<sst xmlns="http://schemas.openxmlformats.org/spreadsheetml/2006/main" count="489" uniqueCount="275">
  <si>
    <t>Prevention and Intervention Programs for Children and Youth Who Are Neglected, Delinquent, or At-Risk</t>
  </si>
  <si>
    <t>Every Student Succeeds Act</t>
  </si>
  <si>
    <t>County Name</t>
  </si>
  <si>
    <t>Full CDS Code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</si>
  <si>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</si>
  <si>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</si>
  <si>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</si>
  <si>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</si>
  <si>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</si>
  <si>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0000000</t>
  </si>
  <si>
    <t>Butte</t>
  </si>
  <si>
    <t>04100410000000</t>
  </si>
  <si>
    <t>04</t>
  </si>
  <si>
    <t>10041</t>
  </si>
  <si>
    <t>Butte County Office of Education</t>
  </si>
  <si>
    <t>Contra Costa</t>
  </si>
  <si>
    <t>07100740000000</t>
  </si>
  <si>
    <t>07</t>
  </si>
  <si>
    <t>10074</t>
  </si>
  <si>
    <t>Contra Costa County Office of Education</t>
  </si>
  <si>
    <t>Del Norte</t>
  </si>
  <si>
    <t>08100820000000</t>
  </si>
  <si>
    <t>08</t>
  </si>
  <si>
    <t>10082</t>
  </si>
  <si>
    <t>Del Norte County Office of Education</t>
  </si>
  <si>
    <t>Fresno</t>
  </si>
  <si>
    <t>10101080000000</t>
  </si>
  <si>
    <t>10</t>
  </si>
  <si>
    <t>10108</t>
  </si>
  <si>
    <t>Fresno County Office of Education</t>
  </si>
  <si>
    <t>Humboldt</t>
  </si>
  <si>
    <t>12101240000000</t>
  </si>
  <si>
    <t>12</t>
  </si>
  <si>
    <t>10124</t>
  </si>
  <si>
    <t>Humboldt County Office of Education</t>
  </si>
  <si>
    <t>Imperial</t>
  </si>
  <si>
    <t>13101320000000</t>
  </si>
  <si>
    <t>13</t>
  </si>
  <si>
    <t>10132</t>
  </si>
  <si>
    <t>Imperial County Office of Education</t>
  </si>
  <si>
    <t>Kern</t>
  </si>
  <si>
    <t>15101570000000</t>
  </si>
  <si>
    <t>15</t>
  </si>
  <si>
    <t>10157</t>
  </si>
  <si>
    <t>Kern County Office of Education</t>
  </si>
  <si>
    <t>Kings</t>
  </si>
  <si>
    <t>16101650000000</t>
  </si>
  <si>
    <t>16</t>
  </si>
  <si>
    <t>10165</t>
  </si>
  <si>
    <t>Kings County Office of Education</t>
  </si>
  <si>
    <t>Los Angeles</t>
  </si>
  <si>
    <t>19101990000000</t>
  </si>
  <si>
    <t>19</t>
  </si>
  <si>
    <t>10199</t>
  </si>
  <si>
    <t>Los Angeles County Office of Education</t>
  </si>
  <si>
    <t>Marin</t>
  </si>
  <si>
    <t>21102150000000</t>
  </si>
  <si>
    <t>21</t>
  </si>
  <si>
    <t>10215</t>
  </si>
  <si>
    <t>Marin County Office of Education</t>
  </si>
  <si>
    <t>Mendocino</t>
  </si>
  <si>
    <t>23102310000000</t>
  </si>
  <si>
    <t>23</t>
  </si>
  <si>
    <t>10231</t>
  </si>
  <si>
    <t>Mendocino County Office of Education</t>
  </si>
  <si>
    <t>Merced</t>
  </si>
  <si>
    <t>24102490000000</t>
  </si>
  <si>
    <t>24</t>
  </si>
  <si>
    <t>10249</t>
  </si>
  <si>
    <t>Merced County Office of Education</t>
  </si>
  <si>
    <t>Monterey</t>
  </si>
  <si>
    <t>27102720000000</t>
  </si>
  <si>
    <t>27</t>
  </si>
  <si>
    <t>10272</t>
  </si>
  <si>
    <t>Monterey County Office of Education</t>
  </si>
  <si>
    <t>Placer</t>
  </si>
  <si>
    <t>31103140000000</t>
  </si>
  <si>
    <t>31</t>
  </si>
  <si>
    <t>10314</t>
  </si>
  <si>
    <t>Placer County Office of Education</t>
  </si>
  <si>
    <t>Riverside</t>
  </si>
  <si>
    <t>33103300000000</t>
  </si>
  <si>
    <t>33</t>
  </si>
  <si>
    <t>10330</t>
  </si>
  <si>
    <t>Riverside County Office of Education</t>
  </si>
  <si>
    <t>Sacramento</t>
  </si>
  <si>
    <t>34103480000000</t>
  </si>
  <si>
    <t>34</t>
  </si>
  <si>
    <t>10348</t>
  </si>
  <si>
    <t>Sacramento County Office of Education</t>
  </si>
  <si>
    <t>San Benito</t>
  </si>
  <si>
    <t>35103550000000</t>
  </si>
  <si>
    <t>35</t>
  </si>
  <si>
    <t>10355</t>
  </si>
  <si>
    <t>San Benito County Office of Education</t>
  </si>
  <si>
    <t>San Bernardino</t>
  </si>
  <si>
    <t>36103630000000</t>
  </si>
  <si>
    <t>36</t>
  </si>
  <si>
    <t>10363</t>
  </si>
  <si>
    <t>San Bernardino County Office of Education</t>
  </si>
  <si>
    <t>San Diego</t>
  </si>
  <si>
    <t>37103710000000</t>
  </si>
  <si>
    <t>37</t>
  </si>
  <si>
    <t>10371</t>
  </si>
  <si>
    <t>San Diego County Office of Education</t>
  </si>
  <si>
    <t>San Joaquin</t>
  </si>
  <si>
    <t>39103970000000</t>
  </si>
  <si>
    <t>39</t>
  </si>
  <si>
    <t>10397</t>
  </si>
  <si>
    <t>San Joaquin County Office of Education</t>
  </si>
  <si>
    <t>San Luis Obispo</t>
  </si>
  <si>
    <t>40104050000000</t>
  </si>
  <si>
    <t>40</t>
  </si>
  <si>
    <t>10405</t>
  </si>
  <si>
    <t>San Luis Obispo County Office of Education</t>
  </si>
  <si>
    <t>San Mateo</t>
  </si>
  <si>
    <t>41104130000000</t>
  </si>
  <si>
    <t>41</t>
  </si>
  <si>
    <t>10413</t>
  </si>
  <si>
    <t>San Mateo County Office of Education</t>
  </si>
  <si>
    <t>Santa Barbara</t>
  </si>
  <si>
    <t>42104210000000</t>
  </si>
  <si>
    <t>42</t>
  </si>
  <si>
    <t>10421</t>
  </si>
  <si>
    <t>Santa Barbara County Office of Education</t>
  </si>
  <si>
    <t>Santa Cruz</t>
  </si>
  <si>
    <t>44104470000000</t>
  </si>
  <si>
    <t>44</t>
  </si>
  <si>
    <t>10447</t>
  </si>
  <si>
    <t>Santa Cruz County Office of Education</t>
  </si>
  <si>
    <t>Shasta</t>
  </si>
  <si>
    <t>45104540000000</t>
  </si>
  <si>
    <t>45</t>
  </si>
  <si>
    <t>10454</t>
  </si>
  <si>
    <t>Shasta County Office of Education</t>
  </si>
  <si>
    <t>Solano</t>
  </si>
  <si>
    <t>48104880000000</t>
  </si>
  <si>
    <t>48</t>
  </si>
  <si>
    <t>10488</t>
  </si>
  <si>
    <t>Solano County Office of Education</t>
  </si>
  <si>
    <t>Tehama</t>
  </si>
  <si>
    <t>52105200000000</t>
  </si>
  <si>
    <t>52</t>
  </si>
  <si>
    <t>10520</t>
  </si>
  <si>
    <t>Tehama County Department of Education</t>
  </si>
  <si>
    <t>Tuolumne</t>
  </si>
  <si>
    <t>55105530000000</t>
  </si>
  <si>
    <t>55</t>
  </si>
  <si>
    <t>10553</t>
  </si>
  <si>
    <t>Tuolumne County Superintendent of Schools</t>
  </si>
  <si>
    <t>Ventura</t>
  </si>
  <si>
    <t>56105610000000</t>
  </si>
  <si>
    <t>56</t>
  </si>
  <si>
    <t>10561</t>
  </si>
  <si>
    <t>Ventura County Office of Education</t>
  </si>
  <si>
    <t>Yolo</t>
  </si>
  <si>
    <t>57105790000000</t>
  </si>
  <si>
    <t>57</t>
  </si>
  <si>
    <t>10579</t>
  </si>
  <si>
    <t>Yolo County Office of Education</t>
  </si>
  <si>
    <t>Type</t>
  </si>
  <si>
    <t>COE</t>
  </si>
  <si>
    <t>County 
Code</t>
  </si>
  <si>
    <t>District 
Code</t>
  </si>
  <si>
    <t>School 
Code</t>
  </si>
  <si>
    <t>2023‒24
Revised 
Allocation
Amount</t>
  </si>
  <si>
    <t>0000004172</t>
  </si>
  <si>
    <t>0000009047</t>
  </si>
  <si>
    <t>0000011789</t>
  </si>
  <si>
    <t>0000006842</t>
  </si>
  <si>
    <t>0000011813</t>
  </si>
  <si>
    <t>0000011814</t>
  </si>
  <si>
    <t>0000040496</t>
  </si>
  <si>
    <t>0000012471</t>
  </si>
  <si>
    <t>0000044132</t>
  </si>
  <si>
    <t>0000004508</t>
  </si>
  <si>
    <t>0000004364</t>
  </si>
  <si>
    <t>0000011831</t>
  </si>
  <si>
    <t>0000008322</t>
  </si>
  <si>
    <t>0000012839</t>
  </si>
  <si>
    <t>0000011837</t>
  </si>
  <si>
    <t>0000004357</t>
  </si>
  <si>
    <t>0000011838</t>
  </si>
  <si>
    <t>0000011839</t>
  </si>
  <si>
    <t>0000007988</t>
  </si>
  <si>
    <t>0000011841</t>
  </si>
  <si>
    <t>0000011842</t>
  </si>
  <si>
    <t>0000011843</t>
  </si>
  <si>
    <t>0000002583</t>
  </si>
  <si>
    <t>0000011781</t>
  </si>
  <si>
    <t>0000011849</t>
  </si>
  <si>
    <t>0000011854</t>
  </si>
  <si>
    <t>0000011857</t>
  </si>
  <si>
    <t>0000004851</t>
  </si>
  <si>
    <t>0000001357</t>
  </si>
  <si>
    <t>0000011865</t>
  </si>
  <si>
    <t>Fiscal Year 2023–24</t>
  </si>
  <si>
    <t>FI$Cal
Supplier
ID</t>
  </si>
  <si>
    <t>FI$Cal
Address
Sequence
ID</t>
  </si>
  <si>
    <t>Invoice Number</t>
  </si>
  <si>
    <t>County
Code</t>
  </si>
  <si>
    <t>County
Treasurer</t>
  </si>
  <si>
    <t>County
Total</t>
  </si>
  <si>
    <t>CDS: County District School; COE: County Office of Education</t>
  </si>
  <si>
    <t>4th Apportionment</t>
  </si>
  <si>
    <t>County Summary of the Fourth Apportionment for Title I, Part D, Subpart 2</t>
  </si>
  <si>
    <t>June 2024</t>
  </si>
  <si>
    <t>Schedule of the Fourth Apportionment for Title I, Part D, Subpart 2</t>
  </si>
  <si>
    <t>Napa</t>
  </si>
  <si>
    <t>San Francisco</t>
  </si>
  <si>
    <t>Santa Clara</t>
  </si>
  <si>
    <t>Stanislaus</t>
  </si>
  <si>
    <t>Yuba</t>
  </si>
  <si>
    <t>28102800000000</t>
  </si>
  <si>
    <t>28</t>
  </si>
  <si>
    <t>10280</t>
  </si>
  <si>
    <t>Napa County Office of Education</t>
  </si>
  <si>
    <t>38103890000000</t>
  </si>
  <si>
    <t>38</t>
  </si>
  <si>
    <t>10389</t>
  </si>
  <si>
    <t>San Francisco County Office of Education</t>
  </si>
  <si>
    <t>43104390000000</t>
  </si>
  <si>
    <t>43</t>
  </si>
  <si>
    <t>10439</t>
  </si>
  <si>
    <t>Santa Clara County Office of Education</t>
  </si>
  <si>
    <t>50105040000000</t>
  </si>
  <si>
    <t>50</t>
  </si>
  <si>
    <t>10504</t>
  </si>
  <si>
    <t>Stanislaus County Office of Education</t>
  </si>
  <si>
    <t>58105870000000</t>
  </si>
  <si>
    <t>58</t>
  </si>
  <si>
    <t>10587</t>
  </si>
  <si>
    <t>Yuba County Office of Education</t>
  </si>
  <si>
    <t>0000011834</t>
  </si>
  <si>
    <t>0000011840</t>
  </si>
  <si>
    <t>0000011846</t>
  </si>
  <si>
    <t>0000013338</t>
  </si>
  <si>
    <t>0000011783</t>
  </si>
  <si>
    <t>23-14357 05-31-2024</t>
  </si>
  <si>
    <t>Voucher ID</t>
  </si>
  <si>
    <t>00423376</t>
  </si>
  <si>
    <t>00423377</t>
  </si>
  <si>
    <t>00423378</t>
  </si>
  <si>
    <t>00423379</t>
  </si>
  <si>
    <t>00423380</t>
  </si>
  <si>
    <t>00423381</t>
  </si>
  <si>
    <t>00423382</t>
  </si>
  <si>
    <t>00423383</t>
  </si>
  <si>
    <t>00423384</t>
  </si>
  <si>
    <t>00423385</t>
  </si>
  <si>
    <t>00423386</t>
  </si>
  <si>
    <t>00423387</t>
  </si>
  <si>
    <t>00423388</t>
  </si>
  <si>
    <t>00423389</t>
  </si>
  <si>
    <t>00423390</t>
  </si>
  <si>
    <t>00423391</t>
  </si>
  <si>
    <t>00423392</t>
  </si>
  <si>
    <t>00423393</t>
  </si>
  <si>
    <t>00423394</t>
  </si>
  <si>
    <t>00423395</t>
  </si>
  <si>
    <t>00423396</t>
  </si>
  <si>
    <t>00423397</t>
  </si>
  <si>
    <t>00423398</t>
  </si>
  <si>
    <t>00423399</t>
  </si>
  <si>
    <t>00423400</t>
  </si>
  <si>
    <t>00423401</t>
  </si>
  <si>
    <t>00423402</t>
  </si>
  <si>
    <t>00423403</t>
  </si>
  <si>
    <t>00423404</t>
  </si>
  <si>
    <t>00423405</t>
  </si>
  <si>
    <t>00423406</t>
  </si>
  <si>
    <t>00423407</t>
  </si>
  <si>
    <t>00423408</t>
  </si>
  <si>
    <t>00423409</t>
  </si>
  <si>
    <t>00423410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</si>
</sst>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0000000000"/>
  </numFmts>
  <fonts count="2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8"/>
      <color rgb="FF0070C0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/>
    <xf numFmtId="0" fontId="4" fillId="0" borderId="0"/>
    <xf numFmtId="0" fontId="8" fillId="0" borderId="0"/>
    <xf numFmtId="0" fontId="9" fillId="0" borderId="0" applyNumberFormat="0" applyFill="0" applyAlignment="0" applyProtection="0"/>
    <xf numFmtId="0" fontId="8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10" fillId="0" borderId="0" applyNumberFormat="0" applyFill="0" applyAlignment="0" applyProtection="0"/>
    <xf numFmtId="0" fontId="3" fillId="0" borderId="0"/>
    <xf numFmtId="0" fontId="9" fillId="0" borderId="2" applyNumberFormat="0" applyFill="0" applyAlignment="0" applyProtection="0"/>
    <xf numFmtId="0" fontId="12" fillId="0" borderId="0" applyNumberFormat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2" applyNumberFormat="0" applyFill="0" applyAlignment="0" applyProtection="0"/>
  </cellStyleXfs>
  <cellXfs count="70">
    <xf numFmtId="0" fontId="0" fillId="0" borderId="0" xfId="0"/>
    <xf numFmtId="0" fontId="7" fillId="0" borderId="0" xfId="4" applyFont="1" applyAlignment="1">
      <alignment horizontal="center"/>
    </xf>
    <xf numFmtId="0" fontId="0" fillId="0" borderId="0" xfId="0" applyAlignment="1">
      <alignment horizontal="center"/>
    </xf>
    <xf numFmtId="49" fontId="7" fillId="0" borderId="0" xfId="4" applyNumberFormat="1" applyFont="1" applyAlignment="1">
      <alignment horizontal="center"/>
    </xf>
    <xf numFmtId="0" fontId="7" fillId="0" borderId="0" xfId="4" applyFont="1"/>
    <xf numFmtId="0" fontId="0" fillId="0" borderId="0" xfId="0" quotePrefix="1"/>
    <xf numFmtId="0" fontId="0" fillId="0" borderId="0" xfId="7" applyFont="1" applyFill="1" applyAlignment="1"/>
    <xf numFmtId="0" fontId="0" fillId="0" borderId="0" xfId="8" applyFont="1" applyAlignment="1">
      <alignment horizontal="center"/>
    </xf>
    <xf numFmtId="164" fontId="7" fillId="0" borderId="0" xfId="6" applyNumberFormat="1" applyFont="1" applyAlignment="1">
      <alignment horizontal="center"/>
    </xf>
    <xf numFmtId="6" fontId="0" fillId="0" borderId="0" xfId="8" applyNumberFormat="1" applyFont="1" applyAlignment="1">
      <alignment horizontal="right"/>
    </xf>
    <xf numFmtId="0" fontId="0" fillId="0" borderId="0" xfId="0" applyAlignment="1">
      <alignment horizontal="left"/>
    </xf>
    <xf numFmtId="0" fontId="11" fillId="2" borderId="0" xfId="0" applyFont="1" applyFill="1" applyAlignment="1">
      <alignment horizontal="center" wrapText="1"/>
    </xf>
    <xf numFmtId="49" fontId="7" fillId="0" borderId="0" xfId="4" applyNumberFormat="1" applyFont="1" applyAlignment="1">
      <alignment wrapText="1"/>
    </xf>
    <xf numFmtId="6" fontId="7" fillId="0" borderId="0" xfId="26" applyNumberFormat="1" applyFont="1" applyFill="1" applyAlignment="1"/>
    <xf numFmtId="0" fontId="7" fillId="0" borderId="0" xfId="20" applyFont="1" applyAlignment="1">
      <alignment horizontal="center"/>
    </xf>
    <xf numFmtId="0" fontId="7" fillId="0" borderId="0" xfId="27" applyFont="1" applyAlignment="1">
      <alignment horizontal="center"/>
    </xf>
    <xf numFmtId="164" fontId="11" fillId="2" borderId="0" xfId="0" applyNumberFormat="1" applyFont="1" applyFill="1" applyAlignment="1">
      <alignment horizontal="center" wrapText="1"/>
    </xf>
    <xf numFmtId="164" fontId="7" fillId="0" borderId="0" xfId="20" applyNumberFormat="1" applyFont="1" applyAlignment="1">
      <alignment horizontal="right"/>
    </xf>
    <xf numFmtId="6" fontId="7" fillId="0" borderId="1" xfId="26" applyNumberFormat="1" applyFont="1" applyFill="1" applyBorder="1" applyAlignment="1"/>
    <xf numFmtId="0" fontId="7" fillId="0" borderId="1" xfId="20" applyFont="1" applyBorder="1" applyAlignment="1">
      <alignment horizontal="center"/>
    </xf>
    <xf numFmtId="0" fontId="7" fillId="0" borderId="1" xfId="27" applyFont="1" applyBorder="1" applyAlignment="1">
      <alignment horizontal="center"/>
    </xf>
    <xf numFmtId="164" fontId="7" fillId="0" borderId="1" xfId="20" applyNumberFormat="1" applyFont="1" applyBorder="1" applyAlignment="1">
      <alignment horizontal="right"/>
    </xf>
    <xf numFmtId="0" fontId="16" fillId="0" borderId="0" xfId="10" applyFont="1" applyAlignment="1">
      <alignment horizontal="left"/>
    </xf>
    <xf numFmtId="0" fontId="16" fillId="0" borderId="0" xfId="10" applyFont="1" applyAlignment="1">
      <alignment horizontal="center"/>
    </xf>
    <xf numFmtId="0" fontId="7" fillId="0" borderId="0" xfId="4" applyFont="1" applyAlignment="1">
      <alignment horizontal="left"/>
    </xf>
    <xf numFmtId="0" fontId="15" fillId="0" borderId="0" xfId="2" applyFont="1" applyAlignment="1">
      <alignment horizontal="left"/>
    </xf>
    <xf numFmtId="0" fontId="15" fillId="0" borderId="0" xfId="2" applyFont="1" applyFill="1" applyAlignment="1">
      <alignment horizontal="center" vertical="center"/>
    </xf>
    <xf numFmtId="0" fontId="10" fillId="0" borderId="0" xfId="3" applyFont="1" applyAlignment="1">
      <alignment horizontal="left"/>
    </xf>
    <xf numFmtId="0" fontId="10" fillId="0" borderId="0" xfId="3" applyFont="1" applyAlignment="1">
      <alignment horizontal="center"/>
    </xf>
    <xf numFmtId="0" fontId="9" fillId="0" borderId="0" xfId="0" applyFont="1"/>
    <xf numFmtId="1" fontId="7" fillId="0" borderId="0" xfId="26" applyNumberFormat="1" applyFont="1" applyFill="1" applyAlignment="1">
      <alignment horizontal="center"/>
    </xf>
    <xf numFmtId="6" fontId="7" fillId="0" borderId="0" xfId="26" applyNumberFormat="1" applyFont="1" applyFill="1" applyAlignment="1">
      <alignment horizontal="center"/>
    </xf>
    <xf numFmtId="6" fontId="7" fillId="0" borderId="1" xfId="26" applyNumberFormat="1" applyFont="1" applyFill="1" applyBorder="1" applyAlignment="1">
      <alignment horizontal="center"/>
    </xf>
    <xf numFmtId="0" fontId="17" fillId="0" borderId="0" xfId="28" applyFont="1" applyAlignment="1">
      <alignment horizontal="centerContinuous"/>
    </xf>
    <xf numFmtId="0" fontId="17" fillId="0" borderId="0" xfId="28" applyFont="1"/>
    <xf numFmtId="0" fontId="18" fillId="0" borderId="0" xfId="28" applyFont="1" applyAlignment="1">
      <alignment horizontal="centerContinuous"/>
    </xf>
    <xf numFmtId="0" fontId="18" fillId="0" borderId="0" xfId="28" applyFont="1"/>
    <xf numFmtId="0" fontId="19" fillId="0" borderId="0" xfId="28" applyFont="1" applyAlignment="1">
      <alignment horizontal="centerContinuous"/>
    </xf>
    <xf numFmtId="0" fontId="19" fillId="0" borderId="0" xfId="28" applyFont="1"/>
    <xf numFmtId="0" fontId="1" fillId="0" borderId="0" xfId="28" applyAlignment="1">
      <alignment horizontal="centerContinuous"/>
    </xf>
    <xf numFmtId="0" fontId="1" fillId="0" borderId="0" xfId="28"/>
    <xf numFmtId="164" fontId="8" fillId="0" borderId="0" xfId="4" applyNumberFormat="1" applyFont="1"/>
    <xf numFmtId="164" fontId="8" fillId="0" borderId="1" xfId="4" applyNumberFormat="1" applyFont="1" applyBorder="1"/>
    <xf numFmtId="0" fontId="0" fillId="0" borderId="0" xfId="28" applyFont="1" applyAlignment="1">
      <alignment horizontal="center"/>
    </xf>
    <xf numFmtId="164" fontId="0" fillId="0" borderId="0" xfId="0" applyNumberFormat="1"/>
    <xf numFmtId="165" fontId="7" fillId="0" borderId="0" xfId="20" applyNumberFormat="1" applyFont="1" applyAlignment="1">
      <alignment horizontal="left"/>
    </xf>
    <xf numFmtId="165" fontId="7" fillId="0" borderId="1" xfId="20" applyNumberFormat="1" applyFont="1" applyBorder="1" applyAlignment="1">
      <alignment horizontal="left"/>
    </xf>
    <xf numFmtId="0" fontId="7" fillId="0" borderId="0" xfId="20" applyFont="1" applyAlignment="1">
      <alignment wrapText="1"/>
    </xf>
    <xf numFmtId="1" fontId="7" fillId="0" borderId="1" xfId="26" applyNumberFormat="1" applyFont="1" applyFill="1" applyBorder="1" applyAlignment="1">
      <alignment horizontal="center"/>
    </xf>
    <xf numFmtId="6" fontId="7" fillId="0" borderId="0" xfId="26" applyNumberFormat="1" applyFont="1" applyFill="1" applyBorder="1" applyAlignment="1"/>
    <xf numFmtId="0" fontId="5" fillId="0" borderId="0" xfId="3" applyAlignment="1">
      <alignment horizontal="left"/>
    </xf>
    <xf numFmtId="0" fontId="20" fillId="0" borderId="0" xfId="1" applyFont="1" applyAlignment="1">
      <alignment horizontal="left"/>
    </xf>
    <xf numFmtId="0" fontId="10" fillId="0" borderId="0" xfId="2" applyFont="1" applyFill="1" applyAlignment="1">
      <alignment horizontal="left" vertical="center"/>
    </xf>
    <xf numFmtId="0" fontId="11" fillId="2" borderId="1" xfId="28" applyFont="1" applyFill="1" applyBorder="1" applyAlignment="1">
      <alignment horizontal="center" wrapText="1"/>
    </xf>
    <xf numFmtId="164" fontId="11" fillId="2" borderId="1" xfId="28" applyNumberFormat="1" applyFont="1" applyFill="1" applyBorder="1" applyAlignment="1">
      <alignment horizontal="center" wrapText="1"/>
    </xf>
    <xf numFmtId="0" fontId="9" fillId="0" borderId="2" xfId="29" applyNumberFormat="1" applyFill="1" applyAlignment="1" applyProtection="1">
      <alignment horizontal="left"/>
    </xf>
    <xf numFmtId="0" fontId="9" fillId="0" borderId="2" xfId="29" applyNumberFormat="1" applyFill="1" applyAlignment="1"/>
    <xf numFmtId="0" fontId="9" fillId="0" borderId="2" xfId="29" applyNumberFormat="1" applyFill="1" applyAlignment="1" applyProtection="1">
      <alignment horizontal="center"/>
    </xf>
    <xf numFmtId="164" fontId="9" fillId="0" borderId="2" xfId="29" applyNumberFormat="1"/>
    <xf numFmtId="0" fontId="9" fillId="0" borderId="2" xfId="29"/>
    <xf numFmtId="0" fontId="0" fillId="0" borderId="0" xfId="0" applyAlignment="1">
      <alignment horizontal="right"/>
    </xf>
    <xf numFmtId="6" fontId="11" fillId="2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15" fillId="0" borderId="0" xfId="1" applyFont="1" applyAlignment="1">
      <alignment horizontal="left"/>
    </xf>
    <xf numFmtId="0" fontId="10" fillId="0" borderId="0" xfId="2" applyFont="1" applyAlignment="1">
      <alignment horizontal="left"/>
    </xf>
    <xf numFmtId="0" fontId="7" fillId="0" borderId="1" xfId="20" applyFont="1" applyBorder="1" applyAlignment="1">
      <alignment wrapText="1"/>
    </xf>
    <xf numFmtId="0" fontId="9" fillId="0" borderId="2" xfId="29" applyAlignment="1">
      <alignment horizontal="left"/>
    </xf>
    <xf numFmtId="0" fontId="9" fillId="0" borderId="2" xfId="29" applyAlignment="1">
      <alignment horizontal="center"/>
    </xf>
    <xf numFmtId="0" fontId="9" fillId="0" borderId="2" xfId="29" applyAlignment="1">
      <alignment wrapText="1"/>
    </xf>
    <xf numFmtId="164" fontId="9" fillId="0" borderId="2" xfId="29" applyNumberFormat="1" applyAlignment="1">
      <alignment horizontal="right"/>
    </xf>
  </cellXfs>
  <cellStyles count="30">
    <cellStyle name="Comma 2" xfId="16" xr:uid="{D0B13AF6-2D58-4880-8587-6E7D052BFFBF}"/>
    <cellStyle name="Comma 2 2" xfId="26" xr:uid="{F921417A-37D9-46F3-97EF-90FE28A609A3}"/>
    <cellStyle name="Comma 3" xfId="21" xr:uid="{638FC724-AC4E-40A4-988C-2CCFD4B697F3}"/>
    <cellStyle name="Currency 2" xfId="17" xr:uid="{50D5A4E9-C497-403F-851D-004D13D9DE6A}"/>
    <cellStyle name="Currency 3" xfId="22" xr:uid="{57A71A00-F423-45A3-94CA-CC18B58FD69C}"/>
    <cellStyle name="Heading 1" xfId="1" builtinId="16" customBuiltin="1"/>
    <cellStyle name="Heading 1 2" xfId="10" xr:uid="{2449B4CA-B358-4138-A166-12993342CF30}"/>
    <cellStyle name="Heading 1 3" xfId="11" xr:uid="{306EE746-BDC6-4124-9C4B-969795726F6F}"/>
    <cellStyle name="Heading 2" xfId="2" builtinId="17"/>
    <cellStyle name="Heading 3" xfId="3" builtinId="18"/>
    <cellStyle name="Heading 4" xfId="9" builtinId="19" customBuiltin="1"/>
    <cellStyle name="Normal" xfId="0" builtinId="0"/>
    <cellStyle name="Normal 18" xfId="15" xr:uid="{2F8D8BD7-8ADC-4C7B-A6AB-DEAB9FC47256}"/>
    <cellStyle name="Normal 18 2" xfId="18" xr:uid="{EC249337-E1FC-4413-AA4C-11461BE61082}"/>
    <cellStyle name="Normal 2" xfId="12" xr:uid="{96C987E0-F0BC-43F1-9FB6-3E7FA6C3881A}"/>
    <cellStyle name="Normal 2 2" xfId="20" xr:uid="{A744D713-4CE1-44F0-939A-73187435F912}"/>
    <cellStyle name="Normal 2 2 2 4 2" xfId="27" xr:uid="{A0E809FD-0074-43C3-ABEC-4712DAB7D626}"/>
    <cellStyle name="Normal 20" xfId="4" xr:uid="{10C43102-BD1B-46F0-B9BD-E612C4D77D4B}"/>
    <cellStyle name="Normal 20 2" xfId="25" xr:uid="{9DF8B950-B077-425C-B20C-70D11DF842A3}"/>
    <cellStyle name="Normal 26" xfId="5" xr:uid="{E2A8ACA8-C9EF-4C42-B900-B68A9EA281E7}"/>
    <cellStyle name="Normal 3" xfId="19" xr:uid="{50F56803-47CD-447B-AEF1-8FC1F9D9355A}"/>
    <cellStyle name="Normal 3 2" xfId="8" xr:uid="{84F612E3-D408-4C96-B03B-AC51759BCBDA}"/>
    <cellStyle name="Normal 3 2 3" xfId="24" xr:uid="{E09DF37F-49EB-407C-8FB8-9698D6772C4F}"/>
    <cellStyle name="Normal 4" xfId="23" xr:uid="{132F637E-0978-4AFC-83F9-F187E2AFF8B3}"/>
    <cellStyle name="Normal 4 2 2" xfId="6" xr:uid="{5B307C6F-05F5-407B-9883-7C64652D4192}"/>
    <cellStyle name="Normal 5" xfId="28" xr:uid="{49DB626C-47B9-48B9-8EDA-62032E15A8DD}"/>
    <cellStyle name="Tab Header" xfId="14" xr:uid="{7566EF24-4D91-4D1B-86E4-7B4519C1AB80}"/>
    <cellStyle name="Total" xfId="29" builtinId="25" customBuiltin="1"/>
    <cellStyle name="Total 2" xfId="7" xr:uid="{A266BBA5-FDD4-46F3-8EED-FF3C01F76D4C}"/>
    <cellStyle name="Total 3" xfId="13" xr:uid="{23ADC5B5-2210-4E3F-95A7-6F244A9587DB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right" vertical="bottom" textRotation="0" wrapText="0" indent="0" justifyLastLine="0" shrinkToFit="0" readingOrder="0"/>
    </dxf>
    <dxf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000000000000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0" formatCode="&quot;$&quot;#,##0_);[Red]\(&quot;$&quot;#,##0\)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F35D456-7559-47AA-97F6-42DC6E497479}" name="Table4" displayName="Table4" ref="A6:L42" totalsRowCount="1" headerRowDxfId="39" dataDxfId="38" tableBorderDxfId="37" dataCellStyle="Normal 20" totalsRowCellStyle="Total">
  <autoFilter ref="A6:L41" xr:uid="{0F35D456-7559-47AA-97F6-42DC6E49747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466A431F-0A06-4CC4-AD9C-9A8ED7FD9EA8}" name="County Name" totalsRowLabel="Statewide Total" dataDxfId="36" totalsRowDxfId="35" dataCellStyle="Comma 2 2" totalsRowCellStyle="Total"/>
    <tableColumn id="6" xr3:uid="{79CE8A6B-2D99-4E59-AC3D-43D9A99C3C64}" name="FI$Cal_x000a_Supplier_x000a_ID" dataDxfId="34" totalsRowDxfId="33" dataCellStyle="Comma 2 2" totalsRowCellStyle="Total"/>
    <tableColumn id="9" xr3:uid="{6F090861-2B86-41F8-850B-2CC088A5377D}" name="FI$Cal_x000a_Address_x000a_Sequence_x000a_ID" dataDxfId="32" totalsRowDxfId="31" dataCellStyle="Comma 2 2" totalsRowCellStyle="Total"/>
    <tableColumn id="2" xr3:uid="{5F63672E-28B1-4B10-BC5D-28F88DFE4B17}" name="Full CDS Code" dataDxfId="30" totalsRowDxfId="29" dataCellStyle="Normal 2 2" totalsRowCellStyle="Total"/>
    <tableColumn id="3" xr3:uid="{65DCADDF-A810-4FD4-A0A3-F9F1A77A9374}" name="County _x000a_Code" dataDxfId="28" totalsRowDxfId="27" dataCellStyle="Normal 2 2" totalsRowCellStyle="Total"/>
    <tableColumn id="4" xr3:uid="{9DFFCBB1-6947-4640-850B-45E1AA95CDC6}" name="District _x000a_Code" dataDxfId="26" totalsRowDxfId="25" dataCellStyle="Normal 2 2" totalsRowCellStyle="Total"/>
    <tableColumn id="5" xr3:uid="{45AA757D-C663-44EB-92F2-50E7470B3486}" name="School _x000a_Code" dataDxfId="24" totalsRowDxfId="23" dataCellStyle="Normal 2 2" totalsRowCellStyle="Total"/>
    <tableColumn id="7" xr3:uid="{61371398-68B1-4B0A-880D-09093C095576}" name="Service Location Field" dataDxfId="22" totalsRowDxfId="21" dataCellStyle="Normal 2 2" totalsRowCellStyle="Total"/>
    <tableColumn id="8" xr3:uid="{CBAAD400-FF7F-4900-BA3C-3FCA91072F4A}" name="Local Educational Agency" dataDxfId="20" totalsRowDxfId="19" dataCellStyle="Normal 2 2" totalsRowCellStyle="Total"/>
    <tableColumn id="23" xr3:uid="{64074CC5-9CB6-4F36-9A4F-FFBEB624B584}" name="Type" dataDxfId="18" totalsRowDxfId="17" dataCellStyle="Normal 2 2 2 4 2" totalsRowCellStyle="Total"/>
    <tableColumn id="11" xr3:uid="{E452290A-FC56-4380-9138-26EC258500AD}" name="2023‒24_x000a_Revised _x000a_Allocation_x000a_Amount" totalsRowFunction="sum" dataDxfId="16" totalsRowDxfId="15" dataCellStyle="Normal 2 2" totalsRowCellStyle="Total"/>
    <tableColumn id="15" xr3:uid="{D66D0D26-CD1B-4B57-A715-532CB178D458}" name="4th Apportionment" totalsRowFunction="sum" dataDxfId="14" totalsRowDxfId="13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itle I, Part D, Subpart 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89AFE5-66A2-4A93-B0F5-A95DEA48D7D2}" name="Table1" displayName="Table1" ref="A5:E41" totalsRowCount="1" headerRowDxfId="12" headerRowBorderDxfId="11" tableBorderDxfId="10" headerRowCellStyle="Normal 5" totalsRowCellStyle="Total">
  <autoFilter ref="A5:E40" xr:uid="{0589AFE5-66A2-4A93-B0F5-A95DEA48D7D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5CF29F9-811A-43C8-B5E0-E47E27F829C4}" name="County_x000a_Code" totalsRowLabel="Statewide Total" dataDxfId="9" totalsRowDxfId="8" dataCellStyle="Normal 2 2" totalsRowCellStyle="Total"/>
    <tableColumn id="2" xr3:uid="{37623B34-30B5-4CDE-AA5B-FC2907C58040}" name="County_x000a_Treasurer" dataDxfId="7" totalsRowDxfId="6" dataCellStyle="Comma 2 2" totalsRowCellStyle="Total"/>
    <tableColumn id="3" xr3:uid="{D293CFF6-2C72-4455-BDB4-82C043124B3B}" name="Invoice Number" dataDxfId="5" totalsRowDxfId="4" dataCellStyle="Normal 5" totalsRowCellStyle="Total"/>
    <tableColumn id="4" xr3:uid="{F22634EB-1E45-4F9C-9682-DE5C06DB132B}" name="County_x000a_Total" totalsRowFunction="sum" dataDxfId="3" totalsRowCellStyle="Total">
      <calculatedColumnFormula>SUMIF(Table4[County 
Code],'23-24 Title I Pt D 4th- Cty'!A6,Table4[4th Apportionment])</calculatedColumnFormula>
    </tableColumn>
    <tableColumn id="5" xr3:uid="{5AF1AE19-E8F7-4B0A-9655-456414632614}" name="Voucher ID" dataDxfId="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Title I, Part D, Subpart 2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A2044-AD5E-4942-AB10-9CCC87DA52FA}">
  <sheetPr>
    <pageSetUpPr fitToPage="1"/>
  </sheetPr>
  <dimension ref="A1:L1855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1640625" defaultRowHeight="15" x14ac:dyDescent="0.25"/>
  <cols>
    <col min="1" max="1" width="15.81640625" style="1" customWidth="1"/>
    <col min="2" max="3" width="12.81640625" style="1" customWidth="1"/>
    <col min="4" max="4" width="17" style="1" customWidth="1"/>
    <col min="5" max="6" width="8.81640625" style="1" customWidth="1"/>
    <col min="7" max="7" width="8.81640625" style="2" customWidth="1"/>
    <col min="8" max="8" width="8.81640625" style="3" customWidth="1"/>
    <col min="9" max="9" width="40.6328125" style="3" customWidth="1"/>
    <col min="10" max="10" width="10.90625" style="3" customWidth="1"/>
    <col min="11" max="11" width="15.81640625" customWidth="1"/>
    <col min="12" max="12" width="16.08984375" style="4" customWidth="1"/>
    <col min="13" max="16384" width="8.81640625" style="4"/>
  </cols>
  <sheetData>
    <row r="1" spans="1:12" ht="22.8" x14ac:dyDescent="0.4">
      <c r="A1" s="63" t="s">
        <v>207</v>
      </c>
      <c r="B1" s="22"/>
      <c r="C1" s="22"/>
      <c r="D1" s="22"/>
      <c r="E1" s="22"/>
      <c r="F1" s="23"/>
      <c r="G1" s="23"/>
      <c r="H1" s="24"/>
      <c r="I1" s="2"/>
    </row>
    <row r="2" spans="1:12" customFormat="1" ht="21" x14ac:dyDescent="0.4">
      <c r="A2" s="64" t="s">
        <v>0</v>
      </c>
      <c r="B2" s="25"/>
      <c r="C2" s="25"/>
      <c r="D2" s="25"/>
      <c r="E2" s="25"/>
      <c r="F2" s="26"/>
      <c r="G2" s="26"/>
      <c r="H2" s="10"/>
      <c r="I2" s="2"/>
      <c r="J2" s="2"/>
    </row>
    <row r="3" spans="1:12" customFormat="1" ht="17.399999999999999" x14ac:dyDescent="0.3">
      <c r="A3" s="50" t="s">
        <v>1</v>
      </c>
      <c r="B3" s="27"/>
      <c r="C3" s="27"/>
      <c r="D3" s="27"/>
      <c r="E3" s="27"/>
      <c r="F3" s="28"/>
      <c r="G3" s="28"/>
      <c r="H3" s="10"/>
      <c r="I3" s="2"/>
      <c r="J3" s="2"/>
    </row>
    <row r="4" spans="1:12" customFormat="1" ht="15.6" x14ac:dyDescent="0.3">
      <c r="A4" s="29" t="s">
        <v>196</v>
      </c>
      <c r="B4" s="29"/>
      <c r="C4" s="29"/>
      <c r="D4" s="29"/>
      <c r="E4" s="29"/>
      <c r="F4" s="62"/>
      <c r="G4" s="62"/>
      <c r="H4" s="10"/>
      <c r="I4" s="2"/>
      <c r="J4" s="2"/>
    </row>
    <row r="5" spans="1:12" customFormat="1" ht="15.6" x14ac:dyDescent="0.3">
      <c r="A5" t="s">
        <v>203</v>
      </c>
      <c r="B5" s="29"/>
      <c r="C5" s="29"/>
      <c r="D5" s="29"/>
      <c r="E5" s="29"/>
      <c r="F5" s="62"/>
      <c r="G5" s="62"/>
      <c r="H5" s="10"/>
      <c r="I5" s="2"/>
      <c r="J5" s="2"/>
    </row>
    <row r="6" spans="1:12" ht="78.75" customHeight="1" x14ac:dyDescent="0.3">
      <c r="A6" s="11" t="s">
        <v>2</v>
      </c>
      <c r="B6" s="11" t="s">
        <v>197</v>
      </c>
      <c r="C6" s="11" t="s">
        <v>198</v>
      </c>
      <c r="D6" s="11" t="s">
        <v>3</v>
      </c>
      <c r="E6" s="11" t="s">
        <v>162</v>
      </c>
      <c r="F6" s="11" t="s">
        <v>163</v>
      </c>
      <c r="G6" s="11" t="s">
        <v>164</v>
      </c>
      <c r="H6" s="11" t="s">
        <v>4</v>
      </c>
      <c r="I6" s="11" t="s">
        <v>5</v>
      </c>
      <c r="J6" s="11" t="s">
        <v>160</v>
      </c>
      <c r="K6" s="16" t="s">
        <v>165</v>
      </c>
      <c r="L6" s="61" t="s">
        <v>204</v>
      </c>
    </row>
    <row r="7" spans="1:12" x14ac:dyDescent="0.25">
      <c r="A7" s="13" t="s">
        <v>10</v>
      </c>
      <c r="B7" s="31" t="s">
        <v>166</v>
      </c>
      <c r="C7" s="30">
        <v>5</v>
      </c>
      <c r="D7" s="45" t="s">
        <v>11</v>
      </c>
      <c r="E7" s="14" t="s">
        <v>12</v>
      </c>
      <c r="F7" s="14" t="s">
        <v>13</v>
      </c>
      <c r="G7" s="14" t="s">
        <v>9</v>
      </c>
      <c r="H7" s="14" t="s">
        <v>13</v>
      </c>
      <c r="I7" s="47" t="s">
        <v>14</v>
      </c>
      <c r="J7" s="15" t="s">
        <v>161</v>
      </c>
      <c r="K7" s="17">
        <v>116600</v>
      </c>
      <c r="L7" s="41">
        <v>25062</v>
      </c>
    </row>
    <row r="8" spans="1:12" x14ac:dyDescent="0.25">
      <c r="A8" s="13" t="s">
        <v>15</v>
      </c>
      <c r="B8" s="31" t="s">
        <v>167</v>
      </c>
      <c r="C8" s="30">
        <v>50</v>
      </c>
      <c r="D8" s="45" t="s">
        <v>16</v>
      </c>
      <c r="E8" s="14" t="s">
        <v>17</v>
      </c>
      <c r="F8" s="14" t="s">
        <v>18</v>
      </c>
      <c r="G8" s="14" t="s">
        <v>9</v>
      </c>
      <c r="H8" s="14" t="s">
        <v>18</v>
      </c>
      <c r="I8" s="47" t="s">
        <v>19</v>
      </c>
      <c r="J8" s="15" t="s">
        <v>161</v>
      </c>
      <c r="K8" s="17">
        <v>429579</v>
      </c>
      <c r="L8" s="41">
        <v>17964</v>
      </c>
    </row>
    <row r="9" spans="1:12" x14ac:dyDescent="0.25">
      <c r="A9" s="13" t="s">
        <v>20</v>
      </c>
      <c r="B9" s="31" t="s">
        <v>168</v>
      </c>
      <c r="C9" s="30">
        <v>1</v>
      </c>
      <c r="D9" s="45" t="s">
        <v>21</v>
      </c>
      <c r="E9" s="14" t="s">
        <v>22</v>
      </c>
      <c r="F9" s="14" t="s">
        <v>23</v>
      </c>
      <c r="G9" s="14" t="s">
        <v>9</v>
      </c>
      <c r="H9" s="14" t="s">
        <v>23</v>
      </c>
      <c r="I9" s="47" t="s">
        <v>24</v>
      </c>
      <c r="J9" s="15" t="s">
        <v>161</v>
      </c>
      <c r="K9" s="17">
        <v>61368</v>
      </c>
      <c r="L9" s="41">
        <v>21830</v>
      </c>
    </row>
    <row r="10" spans="1:12" x14ac:dyDescent="0.25">
      <c r="A10" s="13" t="s">
        <v>25</v>
      </c>
      <c r="B10" s="31" t="s">
        <v>169</v>
      </c>
      <c r="C10" s="30">
        <v>10</v>
      </c>
      <c r="D10" s="45" t="s">
        <v>26</v>
      </c>
      <c r="E10" s="14" t="s">
        <v>27</v>
      </c>
      <c r="F10" s="14" t="s">
        <v>28</v>
      </c>
      <c r="G10" s="14" t="s">
        <v>9</v>
      </c>
      <c r="H10" s="14" t="s">
        <v>28</v>
      </c>
      <c r="I10" s="47" t="s">
        <v>29</v>
      </c>
      <c r="J10" s="15" t="s">
        <v>161</v>
      </c>
      <c r="K10" s="17">
        <v>699598</v>
      </c>
      <c r="L10" s="41">
        <v>92033</v>
      </c>
    </row>
    <row r="11" spans="1:12" x14ac:dyDescent="0.25">
      <c r="A11" s="13" t="s">
        <v>30</v>
      </c>
      <c r="B11" s="31" t="s">
        <v>170</v>
      </c>
      <c r="C11" s="30">
        <v>1</v>
      </c>
      <c r="D11" s="45" t="s">
        <v>31</v>
      </c>
      <c r="E11" s="14" t="s">
        <v>32</v>
      </c>
      <c r="F11" s="14" t="s">
        <v>33</v>
      </c>
      <c r="G11" s="14" t="s">
        <v>9</v>
      </c>
      <c r="H11" s="14" t="s">
        <v>33</v>
      </c>
      <c r="I11" s="47" t="s">
        <v>34</v>
      </c>
      <c r="J11" s="15" t="s">
        <v>161</v>
      </c>
      <c r="K11" s="17">
        <v>42958</v>
      </c>
      <c r="L11" s="41">
        <v>1796</v>
      </c>
    </row>
    <row r="12" spans="1:12" x14ac:dyDescent="0.25">
      <c r="A12" s="13" t="s">
        <v>35</v>
      </c>
      <c r="B12" s="31" t="s">
        <v>171</v>
      </c>
      <c r="C12" s="30">
        <v>1</v>
      </c>
      <c r="D12" s="45" t="s">
        <v>36</v>
      </c>
      <c r="E12" s="14" t="s">
        <v>37</v>
      </c>
      <c r="F12" s="14" t="s">
        <v>38</v>
      </c>
      <c r="G12" s="14" t="s">
        <v>9</v>
      </c>
      <c r="H12" s="14" t="s">
        <v>38</v>
      </c>
      <c r="I12" s="47" t="s">
        <v>39</v>
      </c>
      <c r="J12" s="15" t="s">
        <v>161</v>
      </c>
      <c r="K12" s="17">
        <v>128873</v>
      </c>
      <c r="L12" s="41">
        <v>10801</v>
      </c>
    </row>
    <row r="13" spans="1:12" x14ac:dyDescent="0.25">
      <c r="A13" s="13" t="s">
        <v>40</v>
      </c>
      <c r="B13" s="31" t="s">
        <v>172</v>
      </c>
      <c r="C13" s="30">
        <v>2</v>
      </c>
      <c r="D13" s="45" t="s">
        <v>41</v>
      </c>
      <c r="E13" s="14" t="s">
        <v>42</v>
      </c>
      <c r="F13" s="14" t="s">
        <v>43</v>
      </c>
      <c r="G13" s="14" t="s">
        <v>9</v>
      </c>
      <c r="H13" s="14" t="s">
        <v>43</v>
      </c>
      <c r="I13" s="47" t="s">
        <v>44</v>
      </c>
      <c r="J13" s="15" t="s">
        <v>161</v>
      </c>
      <c r="K13" s="17">
        <v>1086218</v>
      </c>
      <c r="L13" s="41">
        <v>59354</v>
      </c>
    </row>
    <row r="14" spans="1:12" x14ac:dyDescent="0.25">
      <c r="A14" s="13" t="s">
        <v>45</v>
      </c>
      <c r="B14" s="31" t="s">
        <v>173</v>
      </c>
      <c r="C14" s="30">
        <v>22</v>
      </c>
      <c r="D14" s="45" t="s">
        <v>46</v>
      </c>
      <c r="E14" s="14" t="s">
        <v>47</v>
      </c>
      <c r="F14" s="14" t="s">
        <v>48</v>
      </c>
      <c r="G14" s="14" t="s">
        <v>9</v>
      </c>
      <c r="H14" s="14" t="s">
        <v>48</v>
      </c>
      <c r="I14" s="47" t="s">
        <v>49</v>
      </c>
      <c r="J14" s="15" t="s">
        <v>161</v>
      </c>
      <c r="K14" s="17">
        <v>257747</v>
      </c>
      <c r="L14" s="41">
        <v>82130</v>
      </c>
    </row>
    <row r="15" spans="1:12" x14ac:dyDescent="0.25">
      <c r="A15" s="13" t="s">
        <v>50</v>
      </c>
      <c r="B15" s="31" t="s">
        <v>174</v>
      </c>
      <c r="C15" s="30">
        <v>1</v>
      </c>
      <c r="D15" s="45" t="s">
        <v>51</v>
      </c>
      <c r="E15" s="14" t="s">
        <v>52</v>
      </c>
      <c r="F15" s="14" t="s">
        <v>53</v>
      </c>
      <c r="G15" s="14" t="s">
        <v>9</v>
      </c>
      <c r="H15" s="14" t="s">
        <v>53</v>
      </c>
      <c r="I15" s="47" t="s">
        <v>54</v>
      </c>
      <c r="J15" s="15" t="s">
        <v>161</v>
      </c>
      <c r="K15" s="17">
        <v>3485716</v>
      </c>
      <c r="L15" s="41">
        <v>687909</v>
      </c>
    </row>
    <row r="16" spans="1:12" x14ac:dyDescent="0.25">
      <c r="A16" s="13" t="s">
        <v>55</v>
      </c>
      <c r="B16" s="31" t="s">
        <v>175</v>
      </c>
      <c r="C16" s="30">
        <v>53</v>
      </c>
      <c r="D16" s="45" t="s">
        <v>56</v>
      </c>
      <c r="E16" s="14" t="s">
        <v>57</v>
      </c>
      <c r="F16" s="14" t="s">
        <v>58</v>
      </c>
      <c r="G16" s="14" t="s">
        <v>9</v>
      </c>
      <c r="H16" s="14" t="s">
        <v>58</v>
      </c>
      <c r="I16" s="47" t="s">
        <v>59</v>
      </c>
      <c r="J16" s="15" t="s">
        <v>161</v>
      </c>
      <c r="K16" s="17">
        <v>110463</v>
      </c>
      <c r="L16" s="41">
        <v>4619</v>
      </c>
    </row>
    <row r="17" spans="1:12" x14ac:dyDescent="0.25">
      <c r="A17" s="13" t="s">
        <v>60</v>
      </c>
      <c r="B17" s="31" t="s">
        <v>176</v>
      </c>
      <c r="C17" s="30">
        <v>31</v>
      </c>
      <c r="D17" s="45" t="s">
        <v>61</v>
      </c>
      <c r="E17" s="14" t="s">
        <v>62</v>
      </c>
      <c r="F17" s="14" t="s">
        <v>63</v>
      </c>
      <c r="G17" s="14" t="s">
        <v>9</v>
      </c>
      <c r="H17" s="14" t="s">
        <v>63</v>
      </c>
      <c r="I17" s="47" t="s">
        <v>64</v>
      </c>
      <c r="J17" s="15" t="s">
        <v>161</v>
      </c>
      <c r="K17" s="17">
        <v>42958</v>
      </c>
      <c r="L17" s="41">
        <v>1796</v>
      </c>
    </row>
    <row r="18" spans="1:12" x14ac:dyDescent="0.25">
      <c r="A18" s="13" t="s">
        <v>65</v>
      </c>
      <c r="B18" s="31" t="s">
        <v>177</v>
      </c>
      <c r="C18" s="30">
        <v>1</v>
      </c>
      <c r="D18" s="45" t="s">
        <v>66</v>
      </c>
      <c r="E18" s="14" t="s">
        <v>67</v>
      </c>
      <c r="F18" s="14" t="s">
        <v>68</v>
      </c>
      <c r="G18" s="14" t="s">
        <v>9</v>
      </c>
      <c r="H18" s="14" t="s">
        <v>68</v>
      </c>
      <c r="I18" s="47" t="s">
        <v>69</v>
      </c>
      <c r="J18" s="15" t="s">
        <v>161</v>
      </c>
      <c r="K18" s="17">
        <v>233199</v>
      </c>
      <c r="L18" s="41">
        <v>126771</v>
      </c>
    </row>
    <row r="19" spans="1:12" x14ac:dyDescent="0.25">
      <c r="A19" s="13" t="s">
        <v>70</v>
      </c>
      <c r="B19" s="31" t="s">
        <v>178</v>
      </c>
      <c r="C19" s="30">
        <v>2</v>
      </c>
      <c r="D19" s="45" t="s">
        <v>71</v>
      </c>
      <c r="E19" s="14" t="s">
        <v>72</v>
      </c>
      <c r="F19" s="14" t="s">
        <v>73</v>
      </c>
      <c r="G19" s="14" t="s">
        <v>9</v>
      </c>
      <c r="H19" s="14" t="s">
        <v>73</v>
      </c>
      <c r="I19" s="47" t="s">
        <v>74</v>
      </c>
      <c r="J19" s="15" t="s">
        <v>161</v>
      </c>
      <c r="K19" s="17">
        <v>355936</v>
      </c>
      <c r="L19" s="41">
        <v>88984</v>
      </c>
    </row>
    <row r="20" spans="1:12" x14ac:dyDescent="0.25">
      <c r="A20" s="13" t="s">
        <v>208</v>
      </c>
      <c r="B20" s="31" t="s">
        <v>233</v>
      </c>
      <c r="C20" s="30">
        <v>1</v>
      </c>
      <c r="D20" s="45" t="s">
        <v>213</v>
      </c>
      <c r="E20" s="14" t="s">
        <v>214</v>
      </c>
      <c r="F20" s="14" t="s">
        <v>215</v>
      </c>
      <c r="G20" s="14" t="s">
        <v>9</v>
      </c>
      <c r="H20" s="14" t="s">
        <v>215</v>
      </c>
      <c r="I20" s="47" t="s">
        <v>216</v>
      </c>
      <c r="J20" s="15" t="s">
        <v>161</v>
      </c>
      <c r="K20" s="17">
        <v>153421</v>
      </c>
      <c r="L20" s="41">
        <v>69899</v>
      </c>
    </row>
    <row r="21" spans="1:12" x14ac:dyDescent="0.25">
      <c r="A21" s="13" t="s">
        <v>75</v>
      </c>
      <c r="B21" s="31" t="s">
        <v>179</v>
      </c>
      <c r="C21" s="30">
        <v>4</v>
      </c>
      <c r="D21" s="45" t="s">
        <v>76</v>
      </c>
      <c r="E21" s="14" t="s">
        <v>77</v>
      </c>
      <c r="F21" s="14" t="s">
        <v>78</v>
      </c>
      <c r="G21" s="14" t="s">
        <v>9</v>
      </c>
      <c r="H21" s="14" t="s">
        <v>78</v>
      </c>
      <c r="I21" s="47" t="s">
        <v>79</v>
      </c>
      <c r="J21" s="15" t="s">
        <v>161</v>
      </c>
      <c r="K21" s="17">
        <v>104326</v>
      </c>
      <c r="L21" s="41">
        <v>17019</v>
      </c>
    </row>
    <row r="22" spans="1:12" x14ac:dyDescent="0.25">
      <c r="A22" s="13" t="s">
        <v>80</v>
      </c>
      <c r="B22" s="31" t="s">
        <v>180</v>
      </c>
      <c r="C22" s="30">
        <v>14</v>
      </c>
      <c r="D22" s="45" t="s">
        <v>81</v>
      </c>
      <c r="E22" s="14" t="s">
        <v>82</v>
      </c>
      <c r="F22" s="14" t="s">
        <v>83</v>
      </c>
      <c r="G22" s="14" t="s">
        <v>9</v>
      </c>
      <c r="H22" s="14" t="s">
        <v>83</v>
      </c>
      <c r="I22" s="47" t="s">
        <v>84</v>
      </c>
      <c r="J22" s="15" t="s">
        <v>161</v>
      </c>
      <c r="K22" s="17">
        <v>895976</v>
      </c>
      <c r="L22" s="41">
        <v>564000</v>
      </c>
    </row>
    <row r="23" spans="1:12" x14ac:dyDescent="0.25">
      <c r="A23" s="13" t="s">
        <v>85</v>
      </c>
      <c r="B23" s="31" t="s">
        <v>181</v>
      </c>
      <c r="C23" s="30">
        <v>52</v>
      </c>
      <c r="D23" s="45" t="s">
        <v>86</v>
      </c>
      <c r="E23" s="14" t="s">
        <v>87</v>
      </c>
      <c r="F23" s="14" t="s">
        <v>88</v>
      </c>
      <c r="G23" s="14" t="s">
        <v>9</v>
      </c>
      <c r="H23" s="14" t="s">
        <v>88</v>
      </c>
      <c r="I23" s="47" t="s">
        <v>89</v>
      </c>
      <c r="J23" s="15" t="s">
        <v>161</v>
      </c>
      <c r="K23" s="17">
        <v>1080081</v>
      </c>
      <c r="L23" s="41">
        <v>220738</v>
      </c>
    </row>
    <row r="24" spans="1:12" x14ac:dyDescent="0.25">
      <c r="A24" s="13" t="s">
        <v>90</v>
      </c>
      <c r="B24" s="31" t="s">
        <v>182</v>
      </c>
      <c r="C24" s="30">
        <v>1</v>
      </c>
      <c r="D24" s="45" t="s">
        <v>91</v>
      </c>
      <c r="E24" s="14" t="s">
        <v>92</v>
      </c>
      <c r="F24" s="14" t="s">
        <v>93</v>
      </c>
      <c r="G24" s="14" t="s">
        <v>9</v>
      </c>
      <c r="H24" s="14" t="s">
        <v>93</v>
      </c>
      <c r="I24" s="47" t="s">
        <v>94</v>
      </c>
      <c r="J24" s="15" t="s">
        <v>161</v>
      </c>
      <c r="K24" s="17">
        <v>30684</v>
      </c>
      <c r="L24" s="41">
        <v>3046</v>
      </c>
    </row>
    <row r="25" spans="1:12" x14ac:dyDescent="0.25">
      <c r="A25" s="13" t="s">
        <v>95</v>
      </c>
      <c r="B25" s="31" t="s">
        <v>183</v>
      </c>
      <c r="C25" s="30">
        <v>4</v>
      </c>
      <c r="D25" s="45" t="s">
        <v>96</v>
      </c>
      <c r="E25" s="14" t="s">
        <v>97</v>
      </c>
      <c r="F25" s="14" t="s">
        <v>98</v>
      </c>
      <c r="G25" s="14" t="s">
        <v>9</v>
      </c>
      <c r="H25" s="14" t="s">
        <v>98</v>
      </c>
      <c r="I25" s="47" t="s">
        <v>99</v>
      </c>
      <c r="J25" s="15" t="s">
        <v>161</v>
      </c>
      <c r="K25" s="17">
        <v>969618</v>
      </c>
      <c r="L25" s="41">
        <v>645975</v>
      </c>
    </row>
    <row r="26" spans="1:12" x14ac:dyDescent="0.25">
      <c r="A26" s="13" t="s">
        <v>100</v>
      </c>
      <c r="B26" s="31" t="s">
        <v>184</v>
      </c>
      <c r="C26" s="30">
        <v>2</v>
      </c>
      <c r="D26" s="45" t="s">
        <v>101</v>
      </c>
      <c r="E26" s="14" t="s">
        <v>102</v>
      </c>
      <c r="F26" s="14" t="s">
        <v>103</v>
      </c>
      <c r="G26" s="14" t="s">
        <v>9</v>
      </c>
      <c r="H26" s="14" t="s">
        <v>103</v>
      </c>
      <c r="I26" s="47" t="s">
        <v>104</v>
      </c>
      <c r="J26" s="15" t="s">
        <v>161</v>
      </c>
      <c r="K26" s="17">
        <v>1000302</v>
      </c>
      <c r="L26" s="41">
        <v>545032</v>
      </c>
    </row>
    <row r="27" spans="1:12" x14ac:dyDescent="0.25">
      <c r="A27" s="13" t="s">
        <v>209</v>
      </c>
      <c r="B27" s="31" t="s">
        <v>234</v>
      </c>
      <c r="C27" s="30">
        <v>1</v>
      </c>
      <c r="D27" s="45" t="s">
        <v>217</v>
      </c>
      <c r="E27" s="14" t="s">
        <v>218</v>
      </c>
      <c r="F27" s="14" t="s">
        <v>219</v>
      </c>
      <c r="G27" s="14" t="s">
        <v>9</v>
      </c>
      <c r="H27" s="14" t="s">
        <v>219</v>
      </c>
      <c r="I27" s="47" t="s">
        <v>220</v>
      </c>
      <c r="J27" s="15" t="s">
        <v>161</v>
      </c>
      <c r="K27" s="17">
        <v>227062</v>
      </c>
      <c r="L27" s="41">
        <v>56766</v>
      </c>
    </row>
    <row r="28" spans="1:12" x14ac:dyDescent="0.25">
      <c r="A28" s="13" t="s">
        <v>105</v>
      </c>
      <c r="B28" s="31" t="s">
        <v>185</v>
      </c>
      <c r="C28" s="30">
        <v>1</v>
      </c>
      <c r="D28" s="45" t="s">
        <v>106</v>
      </c>
      <c r="E28" s="14" t="s">
        <v>107</v>
      </c>
      <c r="F28" s="14" t="s">
        <v>108</v>
      </c>
      <c r="G28" s="14" t="s">
        <v>9</v>
      </c>
      <c r="H28" s="14" t="s">
        <v>108</v>
      </c>
      <c r="I28" s="47" t="s">
        <v>109</v>
      </c>
      <c r="J28" s="15" t="s">
        <v>161</v>
      </c>
      <c r="K28" s="17">
        <v>417304</v>
      </c>
      <c r="L28" s="41">
        <v>94248</v>
      </c>
    </row>
    <row r="29" spans="1:12" x14ac:dyDescent="0.25">
      <c r="A29" s="13" t="s">
        <v>110</v>
      </c>
      <c r="B29" s="31" t="s">
        <v>186</v>
      </c>
      <c r="C29" s="30">
        <v>1</v>
      </c>
      <c r="D29" s="45" t="s">
        <v>111</v>
      </c>
      <c r="E29" s="14" t="s">
        <v>112</v>
      </c>
      <c r="F29" s="14" t="s">
        <v>113</v>
      </c>
      <c r="G29" s="14" t="s">
        <v>9</v>
      </c>
      <c r="H29" s="14" t="s">
        <v>113</v>
      </c>
      <c r="I29" s="47" t="s">
        <v>114</v>
      </c>
      <c r="J29" s="15" t="s">
        <v>161</v>
      </c>
      <c r="K29" s="17">
        <v>153421</v>
      </c>
      <c r="L29" s="41">
        <v>35137</v>
      </c>
    </row>
    <row r="30" spans="1:12" x14ac:dyDescent="0.25">
      <c r="A30" s="13" t="s">
        <v>115</v>
      </c>
      <c r="B30" s="31" t="s">
        <v>187</v>
      </c>
      <c r="C30" s="30">
        <v>9</v>
      </c>
      <c r="D30" s="45" t="s">
        <v>116</v>
      </c>
      <c r="E30" s="14" t="s">
        <v>117</v>
      </c>
      <c r="F30" s="14" t="s">
        <v>118</v>
      </c>
      <c r="G30" s="14" t="s">
        <v>9</v>
      </c>
      <c r="H30" s="14" t="s">
        <v>118</v>
      </c>
      <c r="I30" s="47" t="s">
        <v>119</v>
      </c>
      <c r="J30" s="15" t="s">
        <v>161</v>
      </c>
      <c r="K30" s="17">
        <v>184105</v>
      </c>
      <c r="L30" s="41">
        <v>28058</v>
      </c>
    </row>
    <row r="31" spans="1:12" x14ac:dyDescent="0.25">
      <c r="A31" s="13" t="s">
        <v>120</v>
      </c>
      <c r="B31" s="31" t="s">
        <v>188</v>
      </c>
      <c r="C31" s="30">
        <v>39</v>
      </c>
      <c r="D31" s="45" t="s">
        <v>121</v>
      </c>
      <c r="E31" s="14" t="s">
        <v>122</v>
      </c>
      <c r="F31" s="14" t="s">
        <v>123</v>
      </c>
      <c r="G31" s="14" t="s">
        <v>9</v>
      </c>
      <c r="H31" s="14" t="s">
        <v>123</v>
      </c>
      <c r="I31" s="47" t="s">
        <v>124</v>
      </c>
      <c r="J31" s="15" t="s">
        <v>161</v>
      </c>
      <c r="K31" s="17">
        <v>159557</v>
      </c>
      <c r="L31" s="41">
        <v>90488</v>
      </c>
    </row>
    <row r="32" spans="1:12" x14ac:dyDescent="0.25">
      <c r="A32" s="13" t="s">
        <v>210</v>
      </c>
      <c r="B32" s="31" t="s">
        <v>235</v>
      </c>
      <c r="C32" s="30">
        <v>3</v>
      </c>
      <c r="D32" s="45" t="s">
        <v>221</v>
      </c>
      <c r="E32" s="14" t="s">
        <v>222</v>
      </c>
      <c r="F32" s="14" t="s">
        <v>223</v>
      </c>
      <c r="G32" s="14" t="s">
        <v>9</v>
      </c>
      <c r="H32" s="14" t="s">
        <v>223</v>
      </c>
      <c r="I32" s="47" t="s">
        <v>224</v>
      </c>
      <c r="J32" s="15" t="s">
        <v>161</v>
      </c>
      <c r="K32" s="17">
        <v>558451</v>
      </c>
      <c r="L32" s="41">
        <v>199762</v>
      </c>
    </row>
    <row r="33" spans="1:12" x14ac:dyDescent="0.25">
      <c r="A33" s="13" t="s">
        <v>125</v>
      </c>
      <c r="B33" s="31" t="s">
        <v>189</v>
      </c>
      <c r="C33" s="30">
        <v>1</v>
      </c>
      <c r="D33" s="45" t="s">
        <v>126</v>
      </c>
      <c r="E33" s="14" t="s">
        <v>127</v>
      </c>
      <c r="F33" s="14" t="s">
        <v>128</v>
      </c>
      <c r="G33" s="14" t="s">
        <v>9</v>
      </c>
      <c r="H33" s="14" t="s">
        <v>128</v>
      </c>
      <c r="I33" s="47" t="s">
        <v>129</v>
      </c>
      <c r="J33" s="15" t="s">
        <v>161</v>
      </c>
      <c r="K33" s="17">
        <v>110463</v>
      </c>
      <c r="L33" s="41">
        <v>41762</v>
      </c>
    </row>
    <row r="34" spans="1:12" x14ac:dyDescent="0.25">
      <c r="A34" s="13" t="s">
        <v>130</v>
      </c>
      <c r="B34" s="31" t="s">
        <v>190</v>
      </c>
      <c r="C34" s="30">
        <v>1</v>
      </c>
      <c r="D34" s="45" t="s">
        <v>131</v>
      </c>
      <c r="E34" s="14" t="s">
        <v>132</v>
      </c>
      <c r="F34" s="14" t="s">
        <v>133</v>
      </c>
      <c r="G34" s="14" t="s">
        <v>9</v>
      </c>
      <c r="H34" s="14" t="s">
        <v>133</v>
      </c>
      <c r="I34" s="47" t="s">
        <v>134</v>
      </c>
      <c r="J34" s="15" t="s">
        <v>161</v>
      </c>
      <c r="K34" s="17">
        <v>220926</v>
      </c>
      <c r="L34" s="41">
        <v>112089</v>
      </c>
    </row>
    <row r="35" spans="1:12" x14ac:dyDescent="0.25">
      <c r="A35" s="13" t="s">
        <v>135</v>
      </c>
      <c r="B35" s="31" t="s">
        <v>191</v>
      </c>
      <c r="C35" s="30">
        <v>3</v>
      </c>
      <c r="D35" s="45" t="s">
        <v>136</v>
      </c>
      <c r="E35" s="14" t="s">
        <v>137</v>
      </c>
      <c r="F35" s="14" t="s">
        <v>138</v>
      </c>
      <c r="G35" s="14" t="s">
        <v>9</v>
      </c>
      <c r="H35" s="14" t="s">
        <v>138</v>
      </c>
      <c r="I35" s="47" t="s">
        <v>139</v>
      </c>
      <c r="J35" s="15" t="s">
        <v>161</v>
      </c>
      <c r="K35" s="17">
        <v>159557</v>
      </c>
      <c r="L35" s="41">
        <v>74987</v>
      </c>
    </row>
    <row r="36" spans="1:12" x14ac:dyDescent="0.25">
      <c r="A36" s="13" t="s">
        <v>211</v>
      </c>
      <c r="B36" s="31" t="s">
        <v>236</v>
      </c>
      <c r="C36" s="30">
        <v>35</v>
      </c>
      <c r="D36" s="45" t="s">
        <v>225</v>
      </c>
      <c r="E36" s="14" t="s">
        <v>226</v>
      </c>
      <c r="F36" s="14" t="s">
        <v>227</v>
      </c>
      <c r="G36" s="14" t="s">
        <v>9</v>
      </c>
      <c r="H36" s="14" t="s">
        <v>227</v>
      </c>
      <c r="I36" s="47" t="s">
        <v>228</v>
      </c>
      <c r="J36" s="15" t="s">
        <v>161</v>
      </c>
      <c r="K36" s="17">
        <v>595272</v>
      </c>
      <c r="L36" s="41">
        <v>150436</v>
      </c>
    </row>
    <row r="37" spans="1:12" x14ac:dyDescent="0.25">
      <c r="A37" s="13" t="s">
        <v>140</v>
      </c>
      <c r="B37" s="31" t="s">
        <v>192</v>
      </c>
      <c r="C37" s="30">
        <v>1</v>
      </c>
      <c r="D37" s="45" t="s">
        <v>141</v>
      </c>
      <c r="E37" s="14" t="s">
        <v>142</v>
      </c>
      <c r="F37" s="14" t="s">
        <v>143</v>
      </c>
      <c r="G37" s="14" t="s">
        <v>9</v>
      </c>
      <c r="H37" s="14" t="s">
        <v>143</v>
      </c>
      <c r="I37" s="47" t="s">
        <v>144</v>
      </c>
      <c r="J37" s="15" t="s">
        <v>161</v>
      </c>
      <c r="K37" s="17">
        <v>141147</v>
      </c>
      <c r="L37" s="41">
        <v>40769</v>
      </c>
    </row>
    <row r="38" spans="1:12" x14ac:dyDescent="0.25">
      <c r="A38" s="13" t="s">
        <v>145</v>
      </c>
      <c r="B38" s="31" t="s">
        <v>193</v>
      </c>
      <c r="C38" s="30">
        <v>29</v>
      </c>
      <c r="D38" s="45" t="s">
        <v>146</v>
      </c>
      <c r="E38" s="14" t="s">
        <v>147</v>
      </c>
      <c r="F38" s="14" t="s">
        <v>148</v>
      </c>
      <c r="G38" s="14" t="s">
        <v>9</v>
      </c>
      <c r="H38" s="14" t="s">
        <v>148</v>
      </c>
      <c r="I38" s="47" t="s">
        <v>149</v>
      </c>
      <c r="J38" s="15" t="s">
        <v>161</v>
      </c>
      <c r="K38" s="17">
        <v>110463</v>
      </c>
      <c r="L38" s="41">
        <v>4619</v>
      </c>
    </row>
    <row r="39" spans="1:12" x14ac:dyDescent="0.25">
      <c r="A39" s="13" t="s">
        <v>150</v>
      </c>
      <c r="B39" s="31" t="s">
        <v>194</v>
      </c>
      <c r="C39" s="30">
        <v>58</v>
      </c>
      <c r="D39" s="45" t="s">
        <v>151</v>
      </c>
      <c r="E39" s="14" t="s">
        <v>152</v>
      </c>
      <c r="F39" s="14" t="s">
        <v>153</v>
      </c>
      <c r="G39" s="14" t="s">
        <v>9</v>
      </c>
      <c r="H39" s="14" t="s">
        <v>153</v>
      </c>
      <c r="I39" s="47" t="s">
        <v>154</v>
      </c>
      <c r="J39" s="15" t="s">
        <v>161</v>
      </c>
      <c r="K39" s="17">
        <v>405030</v>
      </c>
      <c r="L39" s="41">
        <v>50236</v>
      </c>
    </row>
    <row r="40" spans="1:12" x14ac:dyDescent="0.25">
      <c r="A40" s="13" t="s">
        <v>155</v>
      </c>
      <c r="B40" s="31" t="s">
        <v>195</v>
      </c>
      <c r="C40" s="30">
        <v>1</v>
      </c>
      <c r="D40" s="45" t="s">
        <v>156</v>
      </c>
      <c r="E40" s="14" t="s">
        <v>157</v>
      </c>
      <c r="F40" s="14" t="s">
        <v>158</v>
      </c>
      <c r="G40" s="14" t="s">
        <v>9</v>
      </c>
      <c r="H40" s="14" t="s">
        <v>158</v>
      </c>
      <c r="I40" s="47" t="s">
        <v>159</v>
      </c>
      <c r="J40" s="15" t="s">
        <v>161</v>
      </c>
      <c r="K40" s="17">
        <v>24547</v>
      </c>
      <c r="L40" s="41">
        <v>1455</v>
      </c>
    </row>
    <row r="41" spans="1:12" x14ac:dyDescent="0.25">
      <c r="A41" s="18" t="s">
        <v>212</v>
      </c>
      <c r="B41" s="32" t="s">
        <v>237</v>
      </c>
      <c r="C41" s="48">
        <v>2</v>
      </c>
      <c r="D41" s="46" t="s">
        <v>229</v>
      </c>
      <c r="E41" s="19" t="s">
        <v>230</v>
      </c>
      <c r="F41" s="19" t="s">
        <v>231</v>
      </c>
      <c r="G41" s="19" t="s">
        <v>9</v>
      </c>
      <c r="H41" s="19" t="s">
        <v>231</v>
      </c>
      <c r="I41" s="65" t="s">
        <v>232</v>
      </c>
      <c r="J41" s="20" t="s">
        <v>161</v>
      </c>
      <c r="K41" s="21">
        <v>135010</v>
      </c>
      <c r="L41" s="42">
        <v>52636</v>
      </c>
    </row>
    <row r="42" spans="1:12" ht="15.6" x14ac:dyDescent="0.3">
      <c r="A42" s="66" t="s">
        <v>6</v>
      </c>
      <c r="B42" s="66"/>
      <c r="C42" s="66"/>
      <c r="D42" s="67"/>
      <c r="E42" s="67"/>
      <c r="F42" s="67"/>
      <c r="G42" s="67"/>
      <c r="H42" s="67"/>
      <c r="I42" s="68"/>
      <c r="J42" s="68"/>
      <c r="K42" s="69">
        <f>SUBTOTAL(109,Table4[2023‒24
Revised 
Allocation
Amount])</f>
        <v>14887936</v>
      </c>
      <c r="L42" s="69">
        <f>SUBTOTAL(109,Table4[4th Apportionment])</f>
        <v>4320206</v>
      </c>
    </row>
    <row r="43" spans="1:12" x14ac:dyDescent="0.25">
      <c r="A43" t="s">
        <v>7</v>
      </c>
      <c r="B43"/>
      <c r="C43"/>
      <c r="D43" s="6"/>
      <c r="G43" s="1"/>
      <c r="H43" s="7"/>
      <c r="I43" s="12"/>
      <c r="J43" s="12"/>
      <c r="K43" s="8"/>
      <c r="L43" s="9"/>
    </row>
    <row r="44" spans="1:12" x14ac:dyDescent="0.25">
      <c r="A44" t="s">
        <v>8</v>
      </c>
      <c r="B44"/>
      <c r="C44"/>
      <c r="D44" s="6"/>
      <c r="G44" s="1"/>
      <c r="H44" s="7"/>
      <c r="I44" s="12"/>
      <c r="J44" s="12"/>
      <c r="K44" s="8"/>
      <c r="L44" s="9"/>
    </row>
    <row r="45" spans="1:12" x14ac:dyDescent="0.25">
      <c r="A45" s="5" t="s">
        <v>206</v>
      </c>
      <c r="B45" s="5"/>
      <c r="C45" s="5"/>
      <c r="D45" s="6"/>
      <c r="G45" s="1"/>
      <c r="H45" s="7"/>
      <c r="I45" s="12"/>
      <c r="J45" s="12"/>
      <c r="K45" s="8"/>
      <c r="L45" s="9"/>
    </row>
    <row r="90" ht="14.25" customHeight="1" x14ac:dyDescent="0.25"/>
    <row r="1855" ht="14.25" customHeight="1" x14ac:dyDescent="0.25"/>
  </sheetData>
  <phoneticPr fontId="14" type="noConversion"/>
  <conditionalFormatting sqref="D7:D41">
    <cfRule type="duplicateValues" dxfId="1" priority="3"/>
  </conditionalFormatting>
  <conditionalFormatting sqref="H7:H41">
    <cfRule type="duplicateValues" dxfId="0" priority="4"/>
  </conditionalFormatting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04443-3DD6-4888-B5D9-BAEEE8904244}">
  <dimension ref="A1:E44"/>
  <sheetViews>
    <sheetView workbookViewId="0"/>
  </sheetViews>
  <sheetFormatPr defaultRowHeight="15" x14ac:dyDescent="0.25"/>
  <cols>
    <col min="1" max="1" width="10.36328125" customWidth="1"/>
    <col min="2" max="2" width="19.6328125" customWidth="1"/>
    <col min="3" max="3" width="22" customWidth="1"/>
    <col min="4" max="4" width="17.453125" customWidth="1"/>
    <col min="5" max="5" width="11.90625" customWidth="1"/>
  </cols>
  <sheetData>
    <row r="1" spans="1:5" s="34" customFormat="1" ht="23.4" x14ac:dyDescent="0.45">
      <c r="A1" s="51" t="s">
        <v>205</v>
      </c>
      <c r="C1" s="33"/>
    </row>
    <row r="2" spans="1:5" s="36" customFormat="1" ht="21" x14ac:dyDescent="0.4">
      <c r="A2" s="52" t="s">
        <v>0</v>
      </c>
      <c r="C2" s="35"/>
    </row>
    <row r="3" spans="1:5" s="38" customFormat="1" ht="18" x14ac:dyDescent="0.35">
      <c r="A3" s="50" t="s">
        <v>1</v>
      </c>
      <c r="C3" s="37"/>
    </row>
    <row r="4" spans="1:5" s="40" customFormat="1" ht="15.6" x14ac:dyDescent="0.3">
      <c r="A4" s="29" t="s">
        <v>196</v>
      </c>
      <c r="C4" s="39"/>
    </row>
    <row r="5" spans="1:5" ht="31.2" x14ac:dyDescent="0.3">
      <c r="A5" s="53" t="s">
        <v>200</v>
      </c>
      <c r="B5" s="53" t="s">
        <v>201</v>
      </c>
      <c r="C5" s="53" t="s">
        <v>199</v>
      </c>
      <c r="D5" s="54" t="s">
        <v>202</v>
      </c>
      <c r="E5" s="54" t="s">
        <v>239</v>
      </c>
    </row>
    <row r="6" spans="1:5" x14ac:dyDescent="0.25">
      <c r="A6" s="14" t="s">
        <v>12</v>
      </c>
      <c r="B6" s="13" t="s">
        <v>10</v>
      </c>
      <c r="C6" s="43" t="s">
        <v>238</v>
      </c>
      <c r="D6" s="44">
        <f>SUMIF(Table4[County 
Code],'23-24 Title I Pt D 4th- Cty'!A6,Table4[4th Apportionment])</f>
        <v>25062</v>
      </c>
      <c r="E6" s="60" t="s">
        <v>240</v>
      </c>
    </row>
    <row r="7" spans="1:5" x14ac:dyDescent="0.25">
      <c r="A7" s="14" t="s">
        <v>17</v>
      </c>
      <c r="B7" s="13" t="s">
        <v>15</v>
      </c>
      <c r="C7" s="43" t="s">
        <v>238</v>
      </c>
      <c r="D7" s="44">
        <f>SUMIF(Table4[County 
Code],'23-24 Title I Pt D 4th- Cty'!A7,Table4[4th Apportionment])</f>
        <v>17964</v>
      </c>
      <c r="E7" s="60" t="s">
        <v>241</v>
      </c>
    </row>
    <row r="8" spans="1:5" x14ac:dyDescent="0.25">
      <c r="A8" s="14" t="s">
        <v>22</v>
      </c>
      <c r="B8" s="13" t="s">
        <v>20</v>
      </c>
      <c r="C8" s="43" t="s">
        <v>238</v>
      </c>
      <c r="D8" s="44">
        <f>SUMIF(Table4[County 
Code],'23-24 Title I Pt D 4th- Cty'!A8,Table4[4th Apportionment])</f>
        <v>21830</v>
      </c>
      <c r="E8" s="60" t="s">
        <v>242</v>
      </c>
    </row>
    <row r="9" spans="1:5" x14ac:dyDescent="0.25">
      <c r="A9" s="14" t="s">
        <v>27</v>
      </c>
      <c r="B9" s="13" t="s">
        <v>25</v>
      </c>
      <c r="C9" s="43" t="s">
        <v>238</v>
      </c>
      <c r="D9" s="44">
        <f>SUMIF(Table4[County 
Code],'23-24 Title I Pt D 4th- Cty'!A9,Table4[4th Apportionment])</f>
        <v>92033</v>
      </c>
      <c r="E9" s="60" t="s">
        <v>243</v>
      </c>
    </row>
    <row r="10" spans="1:5" x14ac:dyDescent="0.25">
      <c r="A10" s="14" t="s">
        <v>32</v>
      </c>
      <c r="B10" s="13" t="s">
        <v>30</v>
      </c>
      <c r="C10" s="43" t="s">
        <v>238</v>
      </c>
      <c r="D10" s="44">
        <f>SUMIF(Table4[County 
Code],'23-24 Title I Pt D 4th- Cty'!A10,Table4[4th Apportionment])</f>
        <v>1796</v>
      </c>
      <c r="E10" s="60" t="s">
        <v>244</v>
      </c>
    </row>
    <row r="11" spans="1:5" x14ac:dyDescent="0.25">
      <c r="A11" s="14" t="s">
        <v>37</v>
      </c>
      <c r="B11" s="13" t="s">
        <v>35</v>
      </c>
      <c r="C11" s="43" t="s">
        <v>238</v>
      </c>
      <c r="D11" s="44">
        <f>SUMIF(Table4[County 
Code],'23-24 Title I Pt D 4th- Cty'!A11,Table4[4th Apportionment])</f>
        <v>10801</v>
      </c>
      <c r="E11" s="60" t="s">
        <v>245</v>
      </c>
    </row>
    <row r="12" spans="1:5" x14ac:dyDescent="0.25">
      <c r="A12" s="14" t="s">
        <v>42</v>
      </c>
      <c r="B12" s="13" t="s">
        <v>40</v>
      </c>
      <c r="C12" s="43" t="s">
        <v>238</v>
      </c>
      <c r="D12" s="44">
        <f>SUMIF(Table4[County 
Code],'23-24 Title I Pt D 4th- Cty'!A12,Table4[4th Apportionment])</f>
        <v>59354</v>
      </c>
      <c r="E12" s="60" t="s">
        <v>246</v>
      </c>
    </row>
    <row r="13" spans="1:5" x14ac:dyDescent="0.25">
      <c r="A13" s="14" t="s">
        <v>47</v>
      </c>
      <c r="B13" s="13" t="s">
        <v>45</v>
      </c>
      <c r="C13" s="43" t="s">
        <v>238</v>
      </c>
      <c r="D13" s="44">
        <f>SUMIF(Table4[County 
Code],'23-24 Title I Pt D 4th- Cty'!A13,Table4[4th Apportionment])</f>
        <v>82130</v>
      </c>
      <c r="E13" s="60" t="s">
        <v>247</v>
      </c>
    </row>
    <row r="14" spans="1:5" x14ac:dyDescent="0.25">
      <c r="A14" s="14" t="s">
        <v>52</v>
      </c>
      <c r="B14" s="13" t="s">
        <v>50</v>
      </c>
      <c r="C14" s="43" t="s">
        <v>238</v>
      </c>
      <c r="D14" s="44">
        <f>SUMIF(Table4[County 
Code],'23-24 Title I Pt D 4th- Cty'!A14,Table4[4th Apportionment])</f>
        <v>687909</v>
      </c>
      <c r="E14" s="60" t="s">
        <v>248</v>
      </c>
    </row>
    <row r="15" spans="1:5" x14ac:dyDescent="0.25">
      <c r="A15" s="14" t="s">
        <v>57</v>
      </c>
      <c r="B15" s="13" t="s">
        <v>55</v>
      </c>
      <c r="C15" s="43" t="s">
        <v>238</v>
      </c>
      <c r="D15" s="44">
        <f>SUMIF(Table4[County 
Code],'23-24 Title I Pt D 4th- Cty'!A15,Table4[4th Apportionment])</f>
        <v>4619</v>
      </c>
      <c r="E15" s="60" t="s">
        <v>249</v>
      </c>
    </row>
    <row r="16" spans="1:5" x14ac:dyDescent="0.25">
      <c r="A16" s="14" t="s">
        <v>62</v>
      </c>
      <c r="B16" s="13" t="s">
        <v>60</v>
      </c>
      <c r="C16" s="43" t="s">
        <v>238</v>
      </c>
      <c r="D16" s="44">
        <f>SUMIF(Table4[County 
Code],'23-24 Title I Pt D 4th- Cty'!A16,Table4[4th Apportionment])</f>
        <v>1796</v>
      </c>
      <c r="E16" s="60" t="s">
        <v>250</v>
      </c>
    </row>
    <row r="17" spans="1:5" x14ac:dyDescent="0.25">
      <c r="A17" s="14" t="s">
        <v>67</v>
      </c>
      <c r="B17" s="13" t="s">
        <v>65</v>
      </c>
      <c r="C17" s="43" t="s">
        <v>238</v>
      </c>
      <c r="D17" s="44">
        <f>SUMIF(Table4[County 
Code],'23-24 Title I Pt D 4th- Cty'!A17,Table4[4th Apportionment])</f>
        <v>126771</v>
      </c>
      <c r="E17" s="60" t="s">
        <v>251</v>
      </c>
    </row>
    <row r="18" spans="1:5" x14ac:dyDescent="0.25">
      <c r="A18" s="14" t="s">
        <v>72</v>
      </c>
      <c r="B18" s="13" t="s">
        <v>70</v>
      </c>
      <c r="C18" s="43" t="s">
        <v>238</v>
      </c>
      <c r="D18" s="44">
        <f>SUMIF(Table4[County 
Code],'23-24 Title I Pt D 4th- Cty'!A18,Table4[4th Apportionment])</f>
        <v>88984</v>
      </c>
      <c r="E18" s="60" t="s">
        <v>252</v>
      </c>
    </row>
    <row r="19" spans="1:5" x14ac:dyDescent="0.25">
      <c r="A19" s="14" t="s">
        <v>214</v>
      </c>
      <c r="B19" s="13" t="s">
        <v>208</v>
      </c>
      <c r="C19" s="43" t="s">
        <v>238</v>
      </c>
      <c r="D19" s="44">
        <f>SUMIF(Table4[County 
Code],'23-24 Title I Pt D 4th- Cty'!A19,Table4[4th Apportionment])</f>
        <v>69899</v>
      </c>
      <c r="E19" s="60" t="s">
        <v>253</v>
      </c>
    </row>
    <row r="20" spans="1:5" x14ac:dyDescent="0.25">
      <c r="A20" s="14" t="s">
        <v>77</v>
      </c>
      <c r="B20" s="13" t="s">
        <v>75</v>
      </c>
      <c r="C20" s="43" t="s">
        <v>238</v>
      </c>
      <c r="D20" s="44">
        <f>SUMIF(Table4[County 
Code],'23-24 Title I Pt D 4th- Cty'!A20,Table4[4th Apportionment])</f>
        <v>17019</v>
      </c>
      <c r="E20" s="60" t="s">
        <v>254</v>
      </c>
    </row>
    <row r="21" spans="1:5" x14ac:dyDescent="0.25">
      <c r="A21" s="14" t="s">
        <v>82</v>
      </c>
      <c r="B21" s="13" t="s">
        <v>80</v>
      </c>
      <c r="C21" s="43" t="s">
        <v>238</v>
      </c>
      <c r="D21" s="44">
        <f>SUMIF(Table4[County 
Code],'23-24 Title I Pt D 4th- Cty'!A21,Table4[4th Apportionment])</f>
        <v>564000</v>
      </c>
      <c r="E21" s="60" t="s">
        <v>255</v>
      </c>
    </row>
    <row r="22" spans="1:5" x14ac:dyDescent="0.25">
      <c r="A22" s="14" t="s">
        <v>87</v>
      </c>
      <c r="B22" s="13" t="s">
        <v>85</v>
      </c>
      <c r="C22" s="43" t="s">
        <v>238</v>
      </c>
      <c r="D22" s="44">
        <f>SUMIF(Table4[County 
Code],'23-24 Title I Pt D 4th- Cty'!A22,Table4[4th Apportionment])</f>
        <v>220738</v>
      </c>
      <c r="E22" s="60" t="s">
        <v>256</v>
      </c>
    </row>
    <row r="23" spans="1:5" x14ac:dyDescent="0.25">
      <c r="A23" s="14" t="s">
        <v>92</v>
      </c>
      <c r="B23" s="13" t="s">
        <v>90</v>
      </c>
      <c r="C23" s="43" t="s">
        <v>238</v>
      </c>
      <c r="D23" s="44">
        <f>SUMIF(Table4[County 
Code],'23-24 Title I Pt D 4th- Cty'!A23,Table4[4th Apportionment])</f>
        <v>3046</v>
      </c>
      <c r="E23" s="60" t="s">
        <v>257</v>
      </c>
    </row>
    <row r="24" spans="1:5" x14ac:dyDescent="0.25">
      <c r="A24" s="14" t="s">
        <v>97</v>
      </c>
      <c r="B24" s="13" t="s">
        <v>95</v>
      </c>
      <c r="C24" s="43" t="s">
        <v>238</v>
      </c>
      <c r="D24" s="44">
        <f>SUMIF(Table4[County 
Code],'23-24 Title I Pt D 4th- Cty'!A24,Table4[4th Apportionment])</f>
        <v>645975</v>
      </c>
      <c r="E24" s="60" t="s">
        <v>258</v>
      </c>
    </row>
    <row r="25" spans="1:5" x14ac:dyDescent="0.25">
      <c r="A25" s="14" t="s">
        <v>102</v>
      </c>
      <c r="B25" s="13" t="s">
        <v>100</v>
      </c>
      <c r="C25" s="43" t="s">
        <v>238</v>
      </c>
      <c r="D25" s="44">
        <f>SUMIF(Table4[County 
Code],'23-24 Title I Pt D 4th- Cty'!A25,Table4[4th Apportionment])</f>
        <v>545032</v>
      </c>
      <c r="E25" s="60" t="s">
        <v>259</v>
      </c>
    </row>
    <row r="26" spans="1:5" x14ac:dyDescent="0.25">
      <c r="A26" s="14" t="s">
        <v>218</v>
      </c>
      <c r="B26" s="13" t="s">
        <v>209</v>
      </c>
      <c r="C26" s="43" t="s">
        <v>238</v>
      </c>
      <c r="D26" s="44">
        <f>SUMIF(Table4[County 
Code],'23-24 Title I Pt D 4th- Cty'!A26,Table4[4th Apportionment])</f>
        <v>56766</v>
      </c>
      <c r="E26" s="60" t="s">
        <v>260</v>
      </c>
    </row>
    <row r="27" spans="1:5" x14ac:dyDescent="0.25">
      <c r="A27" s="14" t="s">
        <v>107</v>
      </c>
      <c r="B27" s="13" t="s">
        <v>105</v>
      </c>
      <c r="C27" s="43" t="s">
        <v>238</v>
      </c>
      <c r="D27" s="44">
        <f>SUMIF(Table4[County 
Code],'23-24 Title I Pt D 4th- Cty'!A27,Table4[4th Apportionment])</f>
        <v>94248</v>
      </c>
      <c r="E27" s="60" t="s">
        <v>261</v>
      </c>
    </row>
    <row r="28" spans="1:5" x14ac:dyDescent="0.25">
      <c r="A28" s="14" t="s">
        <v>112</v>
      </c>
      <c r="B28" s="13" t="s">
        <v>110</v>
      </c>
      <c r="C28" s="43" t="s">
        <v>238</v>
      </c>
      <c r="D28" s="44">
        <f>SUMIF(Table4[County 
Code],'23-24 Title I Pt D 4th- Cty'!A28,Table4[4th Apportionment])</f>
        <v>35137</v>
      </c>
      <c r="E28" s="60" t="s">
        <v>262</v>
      </c>
    </row>
    <row r="29" spans="1:5" x14ac:dyDescent="0.25">
      <c r="A29" s="14" t="s">
        <v>117</v>
      </c>
      <c r="B29" s="13" t="s">
        <v>115</v>
      </c>
      <c r="C29" s="43" t="s">
        <v>238</v>
      </c>
      <c r="D29" s="44">
        <f>SUMIF(Table4[County 
Code],'23-24 Title I Pt D 4th- Cty'!A29,Table4[4th Apportionment])</f>
        <v>28058</v>
      </c>
      <c r="E29" s="60" t="s">
        <v>263</v>
      </c>
    </row>
    <row r="30" spans="1:5" x14ac:dyDescent="0.25">
      <c r="A30" s="14" t="s">
        <v>122</v>
      </c>
      <c r="B30" s="13" t="s">
        <v>120</v>
      </c>
      <c r="C30" s="43" t="s">
        <v>238</v>
      </c>
      <c r="D30" s="44">
        <f>SUMIF(Table4[County 
Code],'23-24 Title I Pt D 4th- Cty'!A30,Table4[4th Apportionment])</f>
        <v>90488</v>
      </c>
      <c r="E30" s="60" t="s">
        <v>264</v>
      </c>
    </row>
    <row r="31" spans="1:5" x14ac:dyDescent="0.25">
      <c r="A31" s="14" t="s">
        <v>222</v>
      </c>
      <c r="B31" s="13" t="s">
        <v>210</v>
      </c>
      <c r="C31" s="43" t="s">
        <v>238</v>
      </c>
      <c r="D31" s="44">
        <f>SUMIF(Table4[County 
Code],'23-24 Title I Pt D 4th- Cty'!A31,Table4[4th Apportionment])</f>
        <v>199762</v>
      </c>
      <c r="E31" s="60" t="s">
        <v>265</v>
      </c>
    </row>
    <row r="32" spans="1:5" x14ac:dyDescent="0.25">
      <c r="A32" s="14" t="s">
        <v>127</v>
      </c>
      <c r="B32" s="13" t="s">
        <v>125</v>
      </c>
      <c r="C32" s="43" t="s">
        <v>238</v>
      </c>
      <c r="D32" s="44">
        <f>SUMIF(Table4[County 
Code],'23-24 Title I Pt D 4th- Cty'!A32,Table4[4th Apportionment])</f>
        <v>41762</v>
      </c>
      <c r="E32" s="60" t="s">
        <v>266</v>
      </c>
    </row>
    <row r="33" spans="1:5" x14ac:dyDescent="0.25">
      <c r="A33" s="14" t="s">
        <v>132</v>
      </c>
      <c r="B33" s="13" t="s">
        <v>130</v>
      </c>
      <c r="C33" s="43" t="s">
        <v>238</v>
      </c>
      <c r="D33" s="44">
        <f>SUMIF(Table4[County 
Code],'23-24 Title I Pt D 4th- Cty'!A33,Table4[4th Apportionment])</f>
        <v>112089</v>
      </c>
      <c r="E33" s="60" t="s">
        <v>267</v>
      </c>
    </row>
    <row r="34" spans="1:5" x14ac:dyDescent="0.25">
      <c r="A34" s="14" t="s">
        <v>137</v>
      </c>
      <c r="B34" s="13" t="s">
        <v>135</v>
      </c>
      <c r="C34" s="43" t="s">
        <v>238</v>
      </c>
      <c r="D34" s="44">
        <f>SUMIF(Table4[County 
Code],'23-24 Title I Pt D 4th- Cty'!A34,Table4[4th Apportionment])</f>
        <v>74987</v>
      </c>
      <c r="E34" s="60" t="s">
        <v>268</v>
      </c>
    </row>
    <row r="35" spans="1:5" x14ac:dyDescent="0.25">
      <c r="A35" s="14" t="s">
        <v>226</v>
      </c>
      <c r="B35" s="13" t="s">
        <v>211</v>
      </c>
      <c r="C35" s="43" t="s">
        <v>238</v>
      </c>
      <c r="D35" s="44">
        <f>SUMIF(Table4[County 
Code],'23-24 Title I Pt D 4th- Cty'!A35,Table4[4th Apportionment])</f>
        <v>150436</v>
      </c>
      <c r="E35" s="60" t="s">
        <v>269</v>
      </c>
    </row>
    <row r="36" spans="1:5" x14ac:dyDescent="0.25">
      <c r="A36" s="14" t="s">
        <v>142</v>
      </c>
      <c r="B36" s="13" t="s">
        <v>140</v>
      </c>
      <c r="C36" s="43" t="s">
        <v>238</v>
      </c>
      <c r="D36" s="44">
        <f>SUMIF(Table4[County 
Code],'23-24 Title I Pt D 4th- Cty'!A36,Table4[4th Apportionment])</f>
        <v>40769</v>
      </c>
      <c r="E36" s="60" t="s">
        <v>270</v>
      </c>
    </row>
    <row r="37" spans="1:5" x14ac:dyDescent="0.25">
      <c r="A37" s="14" t="s">
        <v>147</v>
      </c>
      <c r="B37" s="13" t="s">
        <v>145</v>
      </c>
      <c r="C37" s="43" t="s">
        <v>238</v>
      </c>
      <c r="D37" s="44">
        <f>SUMIF(Table4[County 
Code],'23-24 Title I Pt D 4th- Cty'!A37,Table4[4th Apportionment])</f>
        <v>4619</v>
      </c>
      <c r="E37" s="60" t="s">
        <v>271</v>
      </c>
    </row>
    <row r="38" spans="1:5" x14ac:dyDescent="0.25">
      <c r="A38" s="14" t="s">
        <v>152</v>
      </c>
      <c r="B38" s="13" t="s">
        <v>150</v>
      </c>
      <c r="C38" s="43" t="s">
        <v>238</v>
      </c>
      <c r="D38" s="44">
        <f>SUMIF(Table4[County 
Code],'23-24 Title I Pt D 4th- Cty'!A38,Table4[4th Apportionment])</f>
        <v>50236</v>
      </c>
      <c r="E38" s="60" t="s">
        <v>272</v>
      </c>
    </row>
    <row r="39" spans="1:5" x14ac:dyDescent="0.25">
      <c r="A39" s="14" t="s">
        <v>157</v>
      </c>
      <c r="B39" s="13" t="s">
        <v>155</v>
      </c>
      <c r="C39" s="43" t="s">
        <v>238</v>
      </c>
      <c r="D39" s="44">
        <f>SUMIF(Table4[County 
Code],'23-24 Title I Pt D 4th- Cty'!A39,Table4[4th Apportionment])</f>
        <v>1455</v>
      </c>
      <c r="E39" s="60" t="s">
        <v>273</v>
      </c>
    </row>
    <row r="40" spans="1:5" x14ac:dyDescent="0.25">
      <c r="A40" s="14" t="s">
        <v>230</v>
      </c>
      <c r="B40" s="49" t="s">
        <v>212</v>
      </c>
      <c r="C40" s="43" t="s">
        <v>238</v>
      </c>
      <c r="D40" s="44">
        <f>SUMIF(Table4[County 
Code],'23-24 Title I Pt D 4th- Cty'!A40,Table4[4th Apportionment])</f>
        <v>52636</v>
      </c>
      <c r="E40" s="60" t="s">
        <v>274</v>
      </c>
    </row>
    <row r="41" spans="1:5" ht="15.6" x14ac:dyDescent="0.3">
      <c r="A41" s="55" t="s">
        <v>6</v>
      </c>
      <c r="B41" s="56"/>
      <c r="C41" s="57"/>
      <c r="D41" s="58">
        <f>SUBTOTAL(109,Table1[County
Total])</f>
        <v>4320206</v>
      </c>
      <c r="E41" s="59"/>
    </row>
    <row r="42" spans="1:5" x14ac:dyDescent="0.25">
      <c r="A42" t="s">
        <v>7</v>
      </c>
    </row>
    <row r="43" spans="1:5" x14ac:dyDescent="0.25">
      <c r="A43" t="s">
        <v>8</v>
      </c>
    </row>
    <row r="44" spans="1:5" x14ac:dyDescent="0.25">
      <c r="A44" s="5" t="s">
        <v>206</v>
      </c>
    </row>
  </sheetData>
  <phoneticPr fontId="14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23-24 Title I Pt D 4th - LEA</vt:lpstr>
      <vt:lpstr>23-24 Title I Pt D 4th- Cty</vt:lpstr>
      <vt:lpstr>'23-24 Title I Pt D 4th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Recip4-23: Title I, Part D (CA Dept of Education)</dc:title>
  <dc:subject>Title I, Part D, Subpart 2 program fourth apportionment schedule for fiscal year 2023-24.</dc:subject>
  <dc:creator/>
  <cp:lastModifiedBy/>
  <dcterms:created xsi:type="dcterms:W3CDTF">2024-06-17T18:47:40Z</dcterms:created>
  <dcterms:modified xsi:type="dcterms:W3CDTF">2024-06-17T19:19:05Z</dcterms:modified>
</cp:coreProperties>
</file>