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81DBFE3C-6DE3-4830-9106-242065FAD304}" xr6:coauthVersionLast="47" xr6:coauthVersionMax="47" xr10:uidLastSave="{00000000-0000-0000-0000-000000000000}"/>
  <bookViews>
    <workbookView xWindow="-110" yWindow="-110" windowWidth="19420" windowHeight="10420" tabRatio="684" xr2:uid="{84376BE6-2603-4C39-8922-019C386A4BD8}"/>
  </bookViews>
  <sheets>
    <sheet name="Instructions" sheetId="1" r:id="rId1"/>
    <sheet name="1. Applicant Information" sheetId="2" r:id="rId2"/>
    <sheet name="2. Contact Information" sheetId="12" r:id="rId3"/>
    <sheet name="3. Budget Summary" sheetId="3" r:id="rId4"/>
    <sheet name="4. Year 1" sheetId="4" r:id="rId5"/>
    <sheet name="5. Year 2" sheetId="13" r:id="rId6"/>
    <sheet name="6. Year 3" sheetId="14" r:id="rId7"/>
    <sheet name="7. Year 4" sheetId="15" r:id="rId8"/>
    <sheet name="8. Year 5" sheetId="16"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6" l="1"/>
  <c r="B7" i="15"/>
  <c r="B7" i="14"/>
  <c r="B7" i="13"/>
  <c r="B6" i="16" l="1"/>
  <c r="B8" i="16"/>
  <c r="B9" i="16"/>
  <c r="B5" i="16"/>
  <c r="B6" i="15"/>
  <c r="B8" i="15"/>
  <c r="B9" i="15"/>
  <c r="B5" i="15"/>
  <c r="B6" i="14"/>
  <c r="B8" i="14"/>
  <c r="B9" i="14"/>
  <c r="B5" i="14"/>
  <c r="B6" i="13"/>
  <c r="B8" i="13"/>
  <c r="B9" i="13"/>
  <c r="B5" i="13"/>
  <c r="B4" i="3"/>
  <c r="B5" i="3"/>
  <c r="B6" i="3"/>
  <c r="B7" i="3"/>
  <c r="B3" i="3"/>
  <c r="B3" i="12"/>
  <c r="B4" i="12"/>
  <c r="B5" i="12"/>
  <c r="B6" i="12"/>
  <c r="B2" i="12"/>
  <c r="B6" i="4"/>
  <c r="B7" i="4"/>
  <c r="B8" i="4"/>
  <c r="B9" i="4"/>
  <c r="B5" i="4"/>
  <c r="J12" i="4"/>
  <c r="I9" i="3" s="1"/>
  <c r="G12" i="4"/>
  <c r="J11" i="4"/>
  <c r="G11" i="4"/>
  <c r="J12" i="13"/>
  <c r="G12" i="13"/>
  <c r="J11" i="13"/>
  <c r="G11" i="13"/>
  <c r="J11" i="14"/>
  <c r="G11" i="14"/>
  <c r="J11" i="15"/>
  <c r="G11" i="15"/>
  <c r="J11" i="16"/>
  <c r="G11" i="16"/>
  <c r="I14" i="3"/>
  <c r="I13" i="3"/>
  <c r="I12" i="3"/>
  <c r="I11" i="3"/>
  <c r="I10" i="3"/>
  <c r="G14" i="3"/>
  <c r="G12" i="3"/>
  <c r="G11" i="3"/>
  <c r="G10" i="3"/>
  <c r="G9" i="3"/>
  <c r="F14" i="3"/>
  <c r="F13" i="3"/>
  <c r="F11" i="3"/>
  <c r="F10" i="3"/>
  <c r="F9" i="3"/>
  <c r="E9" i="3"/>
  <c r="E14" i="3"/>
  <c r="E13" i="3"/>
  <c r="E12" i="3"/>
  <c r="E10" i="3"/>
  <c r="D9" i="3"/>
  <c r="D14" i="3"/>
  <c r="D13" i="3"/>
  <c r="D12" i="3"/>
  <c r="D11" i="3"/>
  <c r="C13" i="3"/>
  <c r="C12" i="3"/>
  <c r="C11" i="3"/>
  <c r="C10" i="3"/>
  <c r="J18" i="16" l="1"/>
  <c r="G18" i="16"/>
  <c r="G16" i="3" s="1"/>
  <c r="I17" i="16"/>
  <c r="I19" i="16" s="1"/>
  <c r="H17" i="16"/>
  <c r="H19" i="16" s="1"/>
  <c r="F17" i="16"/>
  <c r="F19" i="16" s="1"/>
  <c r="E17" i="16"/>
  <c r="E19" i="16" s="1"/>
  <c r="D17" i="16"/>
  <c r="D19" i="16" s="1"/>
  <c r="J16" i="16"/>
  <c r="G16" i="16"/>
  <c r="J15" i="16"/>
  <c r="G15" i="16"/>
  <c r="J14" i="16"/>
  <c r="G14" i="16"/>
  <c r="J13" i="16"/>
  <c r="G13" i="16"/>
  <c r="J12" i="16"/>
  <c r="G12" i="16"/>
  <c r="G13" i="3"/>
  <c r="J18" i="15"/>
  <c r="G18" i="15"/>
  <c r="F16" i="3" s="1"/>
  <c r="I17" i="15"/>
  <c r="I19" i="15" s="1"/>
  <c r="H17" i="15"/>
  <c r="H19" i="15" s="1"/>
  <c r="F17" i="15"/>
  <c r="F19" i="15" s="1"/>
  <c r="E17" i="15"/>
  <c r="E19" i="15" s="1"/>
  <c r="D17" i="15"/>
  <c r="D19" i="15" s="1"/>
  <c r="J16" i="15"/>
  <c r="G16" i="15"/>
  <c r="J15" i="15"/>
  <c r="G15" i="15"/>
  <c r="J14" i="15"/>
  <c r="G14" i="15"/>
  <c r="J13" i="15"/>
  <c r="G13" i="15"/>
  <c r="J12" i="15"/>
  <c r="G12" i="15"/>
  <c r="F12" i="3"/>
  <c r="J18" i="14"/>
  <c r="G18" i="14"/>
  <c r="E16" i="3" s="1"/>
  <c r="I17" i="14"/>
  <c r="I19" i="14" s="1"/>
  <c r="H17" i="14"/>
  <c r="H19" i="14" s="1"/>
  <c r="F17" i="14"/>
  <c r="F19" i="14" s="1"/>
  <c r="E17" i="14"/>
  <c r="E19" i="14" s="1"/>
  <c r="D17" i="14"/>
  <c r="D19" i="14" s="1"/>
  <c r="J16" i="14"/>
  <c r="G16" i="14"/>
  <c r="J15" i="14"/>
  <c r="G15" i="14"/>
  <c r="J14" i="14"/>
  <c r="G14" i="14"/>
  <c r="J13" i="14"/>
  <c r="G13" i="14"/>
  <c r="J12" i="14"/>
  <c r="G12" i="14"/>
  <c r="J18" i="13"/>
  <c r="G18" i="13"/>
  <c r="D16" i="3" s="1"/>
  <c r="I17" i="13"/>
  <c r="J17" i="13" s="1"/>
  <c r="H17" i="13"/>
  <c r="H19" i="13" s="1"/>
  <c r="F17" i="13"/>
  <c r="F19" i="13" s="1"/>
  <c r="E17" i="13"/>
  <c r="E19" i="13" s="1"/>
  <c r="D17" i="13"/>
  <c r="D19" i="13" s="1"/>
  <c r="J16" i="13"/>
  <c r="G16" i="13"/>
  <c r="J15" i="13"/>
  <c r="G15" i="13"/>
  <c r="J14" i="13"/>
  <c r="G14" i="13"/>
  <c r="J13" i="13"/>
  <c r="G13" i="13"/>
  <c r="D10" i="3"/>
  <c r="J13" i="4"/>
  <c r="J14" i="4"/>
  <c r="J15" i="4"/>
  <c r="J16" i="4"/>
  <c r="J18" i="4"/>
  <c r="F17" i="4"/>
  <c r="F19" i="4" s="1"/>
  <c r="E17" i="4"/>
  <c r="E19" i="4" s="1"/>
  <c r="D17" i="4"/>
  <c r="D19" i="4" s="1"/>
  <c r="G18" i="4"/>
  <c r="C16" i="3" s="1"/>
  <c r="G16" i="4"/>
  <c r="G15" i="4"/>
  <c r="G14" i="4"/>
  <c r="G13" i="4"/>
  <c r="C14" i="3"/>
  <c r="C9" i="3"/>
  <c r="I16" i="3" l="1"/>
  <c r="J19" i="15"/>
  <c r="J19" i="14"/>
  <c r="J17" i="14"/>
  <c r="G17" i="14"/>
  <c r="G19" i="14" s="1"/>
  <c r="E11" i="3"/>
  <c r="J17" i="15"/>
  <c r="G17" i="15"/>
  <c r="G19" i="15" s="1"/>
  <c r="G17" i="16"/>
  <c r="G19" i="16" s="1"/>
  <c r="G17" i="13"/>
  <c r="G19" i="13" s="1"/>
  <c r="J19" i="16"/>
  <c r="J17" i="16"/>
  <c r="I19" i="13"/>
  <c r="J19" i="13" s="1"/>
  <c r="F15" i="3" l="1"/>
  <c r="E15" i="3"/>
  <c r="D15" i="3"/>
  <c r="D17" i="3" s="1"/>
  <c r="G15" i="3" l="1"/>
  <c r="I17" i="4"/>
  <c r="G17" i="4"/>
  <c r="H17" i="4"/>
  <c r="H9" i="3"/>
  <c r="H10" i="3"/>
  <c r="J17" i="4" l="1"/>
  <c r="H11" i="3"/>
  <c r="H12" i="3" l="1"/>
  <c r="H13" i="3" l="1"/>
  <c r="H14" i="3"/>
  <c r="G17" i="3" l="1"/>
  <c r="F17" i="3"/>
  <c r="E17" i="3"/>
  <c r="H19" i="4"/>
  <c r="H16" i="3" l="1"/>
  <c r="C15" i="3"/>
  <c r="C17" i="3" l="1"/>
  <c r="H15" i="3"/>
  <c r="I15" i="3"/>
  <c r="I19" i="4"/>
  <c r="J19" i="4" s="1"/>
  <c r="J15" i="3" l="1"/>
  <c r="H17" i="3"/>
  <c r="I17" i="3"/>
  <c r="J17" i="3" l="1"/>
  <c r="G19" i="4"/>
</calcChain>
</file>

<file path=xl/sharedStrings.xml><?xml version="1.0" encoding="utf-8"?>
<sst xmlns="http://schemas.openxmlformats.org/spreadsheetml/2006/main" count="499" uniqueCount="103">
  <si>
    <t>CCSPP Attachment II: Budget Worksheet - Instructions</t>
  </si>
  <si>
    <t>PURPOSE</t>
  </si>
  <si>
    <t>DOCUMENT INSTRUCTIONS</t>
  </si>
  <si>
    <r>
      <t>The</t>
    </r>
    <r>
      <rPr>
        <sz val="12"/>
        <rFont val="Arial"/>
        <family val="2"/>
      </rPr>
      <t xml:space="preserve"> Budget Worksheet requires completion of the following worksheet tabs:</t>
    </r>
    <r>
      <rPr>
        <sz val="12"/>
        <color rgb="FF3F3F3F"/>
        <rFont val="Arial"/>
        <family val="2"/>
      </rPr>
      <t xml:space="preserve"> 
1) Applicant Information; 2) Contact Information; </t>
    </r>
    <r>
      <rPr>
        <sz val="12"/>
        <rFont val="Arial"/>
        <family val="2"/>
      </rPr>
      <t>4) Year 1; 5) Year 2; 6) Year 3; 7) Year 4; and 8) Year 5.</t>
    </r>
  </si>
  <si>
    <r>
      <rPr>
        <b/>
        <sz val="12"/>
        <rFont val="Arial"/>
        <family val="2"/>
      </rPr>
      <t>2. Contact Information:</t>
    </r>
    <r>
      <rPr>
        <sz val="12"/>
        <rFont val="Arial"/>
        <family val="2"/>
      </rPr>
      <t xml:space="preserve"> Enter the following information under SECTION 1: 1) Program Contact Name; 2) Program Contact Title; 3) Program Contact Phone Number; 4) Program Contact Email Address; 5) Fiscal Contact Name; 6) Fiscal Contact Title; 7) Fiscal Contact Phone Number; and 8) Fiscal Contact Email Address. </t>
    </r>
  </si>
  <si>
    <r>
      <rPr>
        <b/>
        <sz val="12"/>
        <color theme="1"/>
        <rFont val="Arial"/>
        <family val="2"/>
      </rPr>
      <t>3. Budget Summary:</t>
    </r>
    <r>
      <rPr>
        <sz val="12"/>
        <rFont val="Arial"/>
        <family val="2"/>
      </rPr>
      <t xml:space="preserve"> Program information will auto-populate from the Applicant Information tab. Budget information will auto-populate from the annual </t>
    </r>
    <r>
      <rPr>
        <sz val="12"/>
        <color theme="1"/>
        <rFont val="Arial"/>
        <family val="2"/>
      </rPr>
      <t>budget worksheets (Year 1 thru 5 Budget Worksheets).</t>
    </r>
  </si>
  <si>
    <t>DOCUMENT SUBMISSION</t>
  </si>
  <si>
    <r>
      <rPr>
        <sz val="12"/>
        <color rgb="FF000000"/>
        <rFont val="Arial"/>
        <family val="2"/>
      </rPr>
      <t xml:space="preserve">Submit </t>
    </r>
    <r>
      <rPr>
        <sz val="12"/>
        <color indexed="8"/>
        <rFont val="Arial"/>
        <family val="2"/>
      </rPr>
      <t>signed original, or questions regarding this report, to the California Department of Education (CDE) Community Schools Office email at:</t>
    </r>
  </si>
  <si>
    <t>CCSPP@cde.ca.gov</t>
  </si>
  <si>
    <t>Applicant Information</t>
  </si>
  <si>
    <r>
      <rPr>
        <b/>
        <sz val="12"/>
        <color theme="1"/>
        <rFont val="Arial"/>
        <family val="2"/>
      </rPr>
      <t>Note:</t>
    </r>
    <r>
      <rPr>
        <sz val="12"/>
        <color theme="1"/>
        <rFont val="Arial"/>
        <family val="2"/>
      </rPr>
      <t xml:space="preserve"> By signing, the Superintendent, or designee, is approving the proposed budget for the CCSPP Implementation Grant application.</t>
    </r>
  </si>
  <si>
    <t>If the signature cannot be added to this Excel document, please PDF the Applicant Information worksheet, obtain the signature and submit this Excel document with the PDF signature page together.</t>
  </si>
  <si>
    <t>Field Names</t>
  </si>
  <si>
    <t>Applicant Information Fields</t>
  </si>
  <si>
    <t>Program:</t>
  </si>
  <si>
    <t>Application Year:</t>
  </si>
  <si>
    <t xml:space="preserve">LEA Name: </t>
  </si>
  <si>
    <t>[Enter LEA Name Here]</t>
  </si>
  <si>
    <t>LEA CDS Code:</t>
  </si>
  <si>
    <t>[Enter LEA CDS Code Here]</t>
  </si>
  <si>
    <t>Total Requested Amount:</t>
  </si>
  <si>
    <t>[Enter Total Grant Amount Here]</t>
  </si>
  <si>
    <t>Superintendent's, or designee's, Printed Name and Title:</t>
  </si>
  <si>
    <t>[Enter Superintendent's Name and Title Here]</t>
  </si>
  <si>
    <t>Superintendent's, or designee's, Signature:</t>
  </si>
  <si>
    <t>[Insert Superintendent's Signature Here]</t>
  </si>
  <si>
    <t>Approval Date:</t>
  </si>
  <si>
    <t>[Enter Approval Date Here]</t>
  </si>
  <si>
    <t>Contact Information</t>
  </si>
  <si>
    <t>Section 1 - Field Names</t>
  </si>
  <si>
    <t>Contact Information Entry Fields</t>
  </si>
  <si>
    <t>Program Contact Name:</t>
  </si>
  <si>
    <t>[Enter Program Contact Name Here]</t>
  </si>
  <si>
    <t>Program Contact Title:</t>
  </si>
  <si>
    <t>[Enter ProgramContact Title Here]</t>
  </si>
  <si>
    <t>Program Contact Phone Number:</t>
  </si>
  <si>
    <t>[Enter Program Contact Phone Number Here]</t>
  </si>
  <si>
    <t>Program Contact Email:</t>
  </si>
  <si>
    <t>[Enter Program Contact Email Here]</t>
  </si>
  <si>
    <t>Fiscal Contact Name:</t>
  </si>
  <si>
    <t>[Enter Fiscal Contact Name Here]</t>
  </si>
  <si>
    <t>Fiscal Contact Title:</t>
  </si>
  <si>
    <t>[Enter Fiscal Contact Title Here]</t>
  </si>
  <si>
    <t>Fiscal Contact Phone Number:</t>
  </si>
  <si>
    <t>[Enter Fiscal Contact Phone Number Here]</t>
  </si>
  <si>
    <t>Fiscal Contact Email:</t>
  </si>
  <si>
    <t>[Enter Fiscal Contact Email Here]</t>
  </si>
  <si>
    <t>Program Budget Summary</t>
  </si>
  <si>
    <t>Information on the worksheet will autopopulate based on the data entered in the Year 1 thru 5 budget worksheets.</t>
  </si>
  <si>
    <t>Object Code</t>
  </si>
  <si>
    <t>Budget Item</t>
  </si>
  <si>
    <t>Year 1 Budget</t>
  </si>
  <si>
    <t>Year 2 Budget</t>
  </si>
  <si>
    <t>Year 3 Budget</t>
  </si>
  <si>
    <t>Year 4 Budget</t>
  </si>
  <si>
    <t>Year 5 Budget</t>
  </si>
  <si>
    <t>Grant Total</t>
  </si>
  <si>
    <t>Total Match</t>
  </si>
  <si>
    <t>Percent Match</t>
  </si>
  <si>
    <t>Certificated Personnel Salaries</t>
  </si>
  <si>
    <t>N/A</t>
  </si>
  <si>
    <t>Classified Personnel Salaries</t>
  </si>
  <si>
    <t>Employee Benefits</t>
  </si>
  <si>
    <t>Books and Supplies</t>
  </si>
  <si>
    <t>Services and Other Operating Expenditures</t>
  </si>
  <si>
    <t>Capital Outlay</t>
  </si>
  <si>
    <t>Total Direct Costs</t>
  </si>
  <si>
    <t>Indirect Rate</t>
  </si>
  <si>
    <t>Total Budget &amp; Expenditures</t>
  </si>
  <si>
    <t>*LEAs can use up to the lesser of $500,000 or 10 percent of the total funds awarded for administration of the program, unless the cost is providing direct services to students.</t>
  </si>
  <si>
    <t>**The CCSPP has a 1/3 (33 percent) match requirement.</t>
  </si>
  <si>
    <t>Expand rows as needed. Add rows in the middle of the table.</t>
  </si>
  <si>
    <r>
      <t xml:space="preserve">Line Detail and Narrative 
</t>
    </r>
    <r>
      <rPr>
        <i/>
        <sz val="12"/>
        <color theme="1"/>
        <rFont val="Arial"/>
        <family val="2"/>
      </rPr>
      <t>(Provide a detailed justification and breakdown/calculation for each expenditure. Indicate the school(s) the cost is supporting.)</t>
    </r>
  </si>
  <si>
    <t>Proposed Costs  - 
School SIte</t>
  </si>
  <si>
    <t>Proposed Costs - 
Admin Reserve</t>
  </si>
  <si>
    <t>Proposed Costs - 
Admin Reserve 
(Direct Services)</t>
  </si>
  <si>
    <t>Total Proposed Costs 
(Grant Funds)</t>
  </si>
  <si>
    <t>District Match</t>
  </si>
  <si>
    <t>Community Match</t>
  </si>
  <si>
    <t>[Enter Object Code Here]</t>
  </si>
  <si>
    <t>[Enter Line Detail and Narrative Here]</t>
  </si>
  <si>
    <t>[Enter Grant Funds Here]</t>
  </si>
  <si>
    <t>[Enter District Match Here]</t>
  </si>
  <si>
    <t>[Enter Community Match Here]</t>
  </si>
  <si>
    <t>[Enter Indirect Rate %]</t>
  </si>
  <si>
    <t>Total Budget</t>
  </si>
  <si>
    <t>CCSPP Implementation Grant, Cohort 4</t>
  </si>
  <si>
    <t>2024-25</t>
  </si>
  <si>
    <t>School Site(s)
Indicate the school site(s) the cost is linked to.</t>
  </si>
  <si>
    <t>[Enter School Site(s) Here]</t>
  </si>
  <si>
    <t>Year 1 - Budget (July 1, 2025 - June 30, 2026)</t>
  </si>
  <si>
    <t>Year 2 - Budget (July 1, 2026 - June 30, 2027)</t>
  </si>
  <si>
    <t>Year 3 - Budget (July 1, 2027 - June 30, 2028)</t>
  </si>
  <si>
    <t>Year 4 - Budget (July 1, 2028 - June 30, 2029)</t>
  </si>
  <si>
    <t>Year 5 - Budget (July 1, 2029 - June 30, 2030)</t>
  </si>
  <si>
    <t>The California Community Schools Partnership Program (CCSPP) Budget Worksheet is for the CCSPP Implementation Grant, Cohort 4 application.</t>
  </si>
  <si>
    <r>
      <rPr>
        <b/>
        <sz val="12"/>
        <rFont val="Arial"/>
        <family val="2"/>
      </rPr>
      <t>1. Applicant Information:</t>
    </r>
    <r>
      <rPr>
        <sz val="12"/>
        <rFont val="Arial"/>
        <family val="2"/>
      </rPr>
      <t xml:space="preserve"> Enter the following information: 1) Grantee Local Educational Agency (LEA) Name; 2) Grantee LEA County-District-School (CDS) Code (e.g., 12-12345-1234567); and 3) Total Grant Award Amount. If a School District or County Office of Education is applying, the School Code is seven consecuative zeros (0000000).
When all information is complete in all tabs, obtain the Superintendent, or authorized designee's, approval and signature by completing the following: 12) Enter the name and title; 13) Enter the signature of the individual listed in the previous step;* and 14) Provide the date of approval/signature.
*If the signature cannot be added to this Excel document, please PDF the Applicant Information worksheet, obtain the signature and submit this Excel document with the PDF signature page together. Note: Applicant Information will auto populate on all other worksheets.</t>
    </r>
  </si>
  <si>
    <r>
      <rPr>
        <b/>
        <sz val="12"/>
        <color theme="1"/>
        <rFont val="Arial"/>
        <family val="2"/>
      </rPr>
      <t>4. Year 1:</t>
    </r>
    <r>
      <rPr>
        <sz val="12"/>
        <color theme="1"/>
        <rFont val="Arial"/>
        <family val="2"/>
      </rPr>
      <t xml:space="preserve"> Program information will auto-populate from the Applicant Information tab. Enter the following information for each proposed line item/cost/expenditure: 1) Object Code; 2) Line Detail and Narrative, including a detailed justification and breakdown/calculation for the expenditure; 3) Enter the school site(s) the cost is linked to; 4) Enter the proposed cost by spending category: school site, administrative (admin) reserve, or admin reserve-direct services; and 5) Enter the District and Community Matching Funds. Matching funds should meet or exceed one-third (33 percent) of the requested grant funds. Enter the Indirect Cost Rate (not to exceed the California Department of Education's approved rate). Expand and add rows as needed.</t>
    </r>
  </si>
  <si>
    <r>
      <rPr>
        <b/>
        <sz val="12"/>
        <color theme="1"/>
        <rFont val="Arial"/>
        <family val="2"/>
      </rPr>
      <t>5. Year 2:</t>
    </r>
    <r>
      <rPr>
        <sz val="12"/>
        <color theme="1"/>
        <rFont val="Arial"/>
        <family val="2"/>
      </rPr>
      <t xml:space="preserve"> Program information will auto-populate from the Applicant Information tab. Enter the following information for each proposed line item/cost/expenditure: 1) Object Code; 2) Line Detail and Narrative, including a detailed justification and breakdown/calculation for the expenditure; 3) Enter the school site(s) the cost is linked to; 4) Enter the proposed cost by spending category: school site, administrative (admin) reserve, or admin reserve-direct services; and 5) Enter the District and Community Matching Funds. Matching funds should meet or exceed one-third (33 percent) of the requested grant funds. Enter the Indirect Cost Rate (not to exceed the California Department of Education's approved rate). Expand and add rows as needed.</t>
    </r>
  </si>
  <si>
    <r>
      <rPr>
        <b/>
        <sz val="12"/>
        <color theme="1"/>
        <rFont val="Arial"/>
        <family val="2"/>
      </rPr>
      <t>6. Year 3:</t>
    </r>
    <r>
      <rPr>
        <sz val="12"/>
        <color theme="1"/>
        <rFont val="Arial"/>
        <family val="2"/>
      </rPr>
      <t xml:space="preserve"> Program information will auto-populate from the Applicant Information tab. Enter the following information for each proposed line item/cost/expenditure: 1) Object Code; 2) Line Detail and Narrative, including a detailed justification and breakdown/calculation for the expenditure; 3) Enter the school site(s) the cost is linked to; 4) Enter the proposed cost by spending category: school site, administrative (admin) reserve, or admin reserve-direct services; and 5) Enter the District and Community Matching Funds. Matching funds should meet or exceed one-third (33 percent) of the requested grant funds. Enter the Indirect Cost Rate (not to exceed the California Department of Education's approved rate). Expand and add rows as needed.</t>
    </r>
  </si>
  <si>
    <r>
      <rPr>
        <b/>
        <sz val="12"/>
        <color theme="1"/>
        <rFont val="Arial"/>
        <family val="2"/>
      </rPr>
      <t>7. Year 4:</t>
    </r>
    <r>
      <rPr>
        <sz val="12"/>
        <color theme="1"/>
        <rFont val="Arial"/>
        <family val="2"/>
      </rPr>
      <t xml:space="preserve"> Program information will auto-populate from the Applicant Information tab. Enter the following information for each proposed line item/cost/expenditure: 1) Object Code; 2) Line Detail and Narrative, including a detailed justification and breakdown/calculation for the expenditure; 3) Enter the school site(s) the cost is linked to; 4) Enter the proposed cost by spending category: school site, administrative (admin) reserve, or admin reserve-direct services; and 5) Enter the District and Community Matching Funds. Matching funds should meet or exceed one-third (33 percent) of the requested grant funds. Enter the Indirect Cost Rate (not to exceed the California Department of Education's approved rate). Expand and add rows as needed.</t>
    </r>
  </si>
  <si>
    <r>
      <rPr>
        <b/>
        <sz val="12"/>
        <color theme="1"/>
        <rFont val="Arial"/>
        <family val="2"/>
      </rPr>
      <t>8. Year 5:</t>
    </r>
    <r>
      <rPr>
        <sz val="12"/>
        <color theme="1"/>
        <rFont val="Arial"/>
        <family val="2"/>
      </rPr>
      <t xml:space="preserve"> Program information will auto-populate from the Applicant Information tab. Enter the following information for each proposed line item/cost/expenditure: 1) Object Code; 2) Line Detail and Narrative, including a detailed justification and breakdown/calculation for the expenditure; 3) Enter the school site(s) the cost is linked to; 4) Enter the proposed cost by spending category: school site, administrative (admin) reserve, or admin reserve-direct services; and 5) Enter the District and Community Matching Funds. Matching funds should meet or exceed one-third (33 percent) of the requested grant funds. Enter the Indirect Cost Rate (not to exceed the California Department of Education's approved rate). Expand and add rows as needed.</t>
    </r>
  </si>
  <si>
    <t>California Department of Education -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</si>
</sst>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9" x14ac:knownFonts="1">
    <font>
      <sz val="12"/>
      <color theme="1"/>
      <name val="Arial"/>
      <family val="2"/>
    </font>
    <font>
      <b/>
      <sz val="13"/>
      <color theme="3"/>
      <name val="Calibri"/>
      <family val="2"/>
      <scheme val="minor"/>
    </font>
    <font>
      <b/>
      <sz val="11"/>
      <color theme="3"/>
      <name val="Calibri"/>
      <family val="2"/>
      <scheme val="minor"/>
    </font>
    <font>
      <b/>
      <sz val="11"/>
      <color rgb="FF3F3F3F"/>
      <name val="Calibri"/>
      <family val="2"/>
      <scheme val="minor"/>
    </font>
    <font>
      <sz val="12"/>
      <name val="Arial"/>
      <family val="2"/>
    </font>
    <font>
      <sz val="10"/>
      <name val="Arial"/>
      <family val="2"/>
    </font>
    <font>
      <sz val="12"/>
      <color theme="1"/>
      <name val="Arial"/>
      <family val="2"/>
    </font>
    <font>
      <b/>
      <sz val="12"/>
      <name val="Arial"/>
      <family val="2"/>
    </font>
    <font>
      <b/>
      <sz val="12"/>
      <color theme="1"/>
      <name val="Arial"/>
      <family val="2"/>
    </font>
    <font>
      <sz val="12"/>
      <color indexed="8"/>
      <name val="Arial"/>
      <family val="2"/>
    </font>
    <font>
      <sz val="12"/>
      <color rgb="FF000000"/>
      <name val="Arial"/>
      <family val="2"/>
    </font>
    <font>
      <b/>
      <sz val="16"/>
      <color theme="3"/>
      <name val="Arial"/>
      <family val="2"/>
    </font>
    <font>
      <u/>
      <sz val="10"/>
      <color indexed="12"/>
      <name val="Arial"/>
      <family val="2"/>
    </font>
    <font>
      <u/>
      <sz val="12"/>
      <color indexed="12"/>
      <name val="Arial"/>
      <family val="2"/>
    </font>
    <font>
      <sz val="12"/>
      <color rgb="FF3F3F3F"/>
      <name val="Arial"/>
      <family val="2"/>
    </font>
    <font>
      <b/>
      <sz val="12"/>
      <color theme="0"/>
      <name val="Arial"/>
      <family val="2"/>
    </font>
    <font>
      <b/>
      <sz val="16"/>
      <color theme="3"/>
      <name val="Calibri"/>
      <family val="2"/>
      <scheme val="minor"/>
    </font>
    <font>
      <i/>
      <sz val="12"/>
      <color theme="1"/>
      <name val="Arial"/>
      <family val="2"/>
    </font>
    <font>
      <b/>
      <sz val="13"/>
      <color theme="3"/>
      <name val="Arial"/>
      <family val="2"/>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4"/>
        <bgColor theme="4"/>
      </patternFill>
    </fill>
  </fills>
  <borders count="20">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ck">
        <color theme="4"/>
      </left>
      <right style="thick">
        <color theme="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auto="1"/>
      </left>
      <right/>
      <top/>
      <bottom style="thin">
        <color auto="1"/>
      </bottom>
      <diagonal/>
    </border>
    <border>
      <left style="thin">
        <color auto="1"/>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right style="medium">
        <color indexed="64"/>
      </right>
      <top style="medium">
        <color indexed="64"/>
      </top>
      <bottom/>
      <diagonal/>
    </border>
    <border>
      <left/>
      <right style="medium">
        <color indexed="64"/>
      </right>
      <top/>
      <bottom/>
      <diagonal/>
    </border>
    <border>
      <left style="thin">
        <color theme="4" tint="0.39997558519241921"/>
      </left>
      <right/>
      <top/>
      <bottom style="thin">
        <color theme="4" tint="0.39997558519241921"/>
      </bottom>
      <diagonal/>
    </border>
  </borders>
  <cellStyleXfs count="8">
    <xf numFmtId="0" fontId="0" fillId="0" borderId="0"/>
    <xf numFmtId="0" fontId="16" fillId="0" borderId="0" applyNumberFormat="0" applyFill="0" applyBorder="0" applyAlignment="0" applyProtection="0"/>
    <xf numFmtId="0" fontId="1" fillId="0" borderId="0" applyNumberFormat="0" applyFill="0" applyAlignment="0" applyProtection="0"/>
    <xf numFmtId="0" fontId="2" fillId="0" borderId="1" applyNumberFormat="0" applyFill="0" applyAlignment="0" applyProtection="0"/>
    <xf numFmtId="0" fontId="2" fillId="0" borderId="0" applyNumberFormat="0" applyFill="0" applyBorder="0" applyAlignment="0" applyProtection="0"/>
    <xf numFmtId="0" fontId="3" fillId="2" borderId="2" applyNumberFormat="0" applyAlignment="0" applyProtection="0"/>
    <xf numFmtId="0" fontId="12" fillId="0" borderId="0" applyNumberFormat="0" applyFill="0" applyBorder="0" applyAlignment="0" applyProtection="0">
      <alignment vertical="top"/>
      <protection locked="0"/>
    </xf>
    <xf numFmtId="0" fontId="5" fillId="0" borderId="0"/>
  </cellStyleXfs>
  <cellXfs count="76">
    <xf numFmtId="0" fontId="0" fillId="0" borderId="0" xfId="0"/>
    <xf numFmtId="0" fontId="6" fillId="0" borderId="0" xfId="0" applyFont="1" applyAlignment="1">
      <alignment horizontal="left" vertical="center"/>
    </xf>
    <xf numFmtId="0" fontId="8" fillId="0" borderId="3" xfId="0" applyFont="1" applyBorder="1" applyAlignment="1">
      <alignment vertical="center" wrapText="1"/>
    </xf>
    <xf numFmtId="0" fontId="6" fillId="0" borderId="3" xfId="0" applyFont="1" applyBorder="1" applyAlignment="1">
      <alignment vertical="center" wrapText="1"/>
    </xf>
    <xf numFmtId="4" fontId="6" fillId="0" borderId="3" xfId="0" applyNumberFormat="1" applyFont="1" applyBorder="1" applyAlignment="1">
      <alignment vertical="center"/>
    </xf>
    <xf numFmtId="4" fontId="8" fillId="0" borderId="3" xfId="0" applyNumberFormat="1" applyFont="1" applyBorder="1" applyAlignment="1">
      <alignment vertical="center"/>
    </xf>
    <xf numFmtId="0" fontId="6" fillId="0" borderId="0" xfId="0" applyFont="1" applyAlignment="1">
      <alignment vertical="center"/>
    </xf>
    <xf numFmtId="0" fontId="6" fillId="0" borderId="4" xfId="0" applyFont="1" applyBorder="1" applyAlignment="1">
      <alignment horizontal="left" vertical="center"/>
    </xf>
    <xf numFmtId="0" fontId="6" fillId="0" borderId="4" xfId="0" applyFont="1" applyBorder="1" applyAlignment="1">
      <alignment horizontal="center" vertical="center"/>
    </xf>
    <xf numFmtId="4" fontId="8" fillId="0" borderId="10" xfId="0" applyNumberFormat="1" applyFont="1" applyBorder="1" applyAlignment="1">
      <alignment vertical="center"/>
    </xf>
    <xf numFmtId="4" fontId="8" fillId="0" borderId="8" xfId="0" applyNumberFormat="1" applyFont="1" applyBorder="1" applyAlignment="1">
      <alignment horizontal="right" vertical="center"/>
    </xf>
    <xf numFmtId="4" fontId="8" fillId="0" borderId="14" xfId="0" applyNumberFormat="1" applyFont="1" applyBorder="1" applyAlignment="1">
      <alignment vertical="center"/>
    </xf>
    <xf numFmtId="0" fontId="6" fillId="0" borderId="9" xfId="0" applyFont="1" applyBorder="1" applyAlignment="1">
      <alignment horizontal="center" vertical="center"/>
    </xf>
    <xf numFmtId="0" fontId="8" fillId="0" borderId="8" xfId="0" applyFont="1" applyBorder="1" applyAlignment="1">
      <alignment horizontal="left" vertical="center" wrapText="1"/>
    </xf>
    <xf numFmtId="4" fontId="8" fillId="0" borderId="13" xfId="0" applyNumberFormat="1" applyFont="1" applyBorder="1" applyAlignment="1">
      <alignment horizontal="right" vertical="center"/>
    </xf>
    <xf numFmtId="4" fontId="8" fillId="0" borderId="16" xfId="0" applyNumberFormat="1" applyFont="1" applyBorder="1" applyAlignment="1">
      <alignment horizontal="right" vertical="center"/>
    </xf>
    <xf numFmtId="0" fontId="6" fillId="0" borderId="18" xfId="0" applyFont="1" applyBorder="1" applyAlignment="1" applyProtection="1">
      <alignment horizontal="left" vertical="center"/>
      <protection locked="0"/>
    </xf>
    <xf numFmtId="164" fontId="6" fillId="0" borderId="18" xfId="0" applyNumberFormat="1" applyFont="1" applyBorder="1" applyAlignment="1" applyProtection="1">
      <alignment horizontal="left" vertical="center"/>
      <protection locked="0"/>
    </xf>
    <xf numFmtId="0" fontId="6" fillId="0" borderId="0" xfId="0" applyFont="1"/>
    <xf numFmtId="0" fontId="6" fillId="0" borderId="0" xfId="0" applyFont="1" applyAlignment="1">
      <alignment vertical="center" wrapText="1"/>
    </xf>
    <xf numFmtId="0" fontId="11" fillId="0" borderId="0" xfId="1" applyFont="1" applyFill="1" applyBorder="1" applyAlignment="1" applyProtection="1">
      <alignment horizontal="left" vertical="center" wrapText="1"/>
      <protection hidden="1"/>
    </xf>
    <xf numFmtId="0" fontId="4" fillId="0" borderId="0" xfId="0" applyFont="1" applyAlignment="1" applyProtection="1">
      <alignment horizontal="left" vertical="center"/>
      <protection hidden="1"/>
    </xf>
    <xf numFmtId="0" fontId="18" fillId="0" borderId="0" xfId="2" applyFont="1" applyFill="1" applyAlignment="1" applyProtection="1">
      <alignment vertical="center" wrapText="1"/>
      <protection hidden="1"/>
    </xf>
    <xf numFmtId="0" fontId="4" fillId="0" borderId="3" xfId="3" applyFont="1" applyFill="1" applyBorder="1" applyAlignment="1" applyProtection="1">
      <alignment horizontal="left" vertical="center" wrapText="1"/>
      <protection hidden="1"/>
    </xf>
    <xf numFmtId="0" fontId="14" fillId="3" borderId="3" xfId="5" applyFont="1" applyFill="1" applyBorder="1" applyAlignment="1" applyProtection="1">
      <alignment horizontal="left" vertical="center" wrapText="1"/>
      <protection hidden="1"/>
    </xf>
    <xf numFmtId="0" fontId="4" fillId="0" borderId="3" xfId="0" applyFont="1" applyBorder="1" applyAlignment="1" applyProtection="1">
      <alignment vertical="center" wrapText="1"/>
      <protection hidden="1"/>
    </xf>
    <xf numFmtId="0" fontId="0" fillId="0" borderId="3" xfId="0"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3" fillId="0" borderId="0" xfId="6" applyFont="1" applyFill="1" applyBorder="1" applyAlignment="1" applyProtection="1">
      <alignment horizontal="left" vertical="center" wrapText="1"/>
      <protection hidden="1"/>
    </xf>
    <xf numFmtId="0" fontId="6" fillId="0" borderId="0" xfId="0" applyFont="1" applyAlignment="1" applyProtection="1">
      <alignment vertical="center"/>
      <protection hidden="1"/>
    </xf>
    <xf numFmtId="0" fontId="11" fillId="0" borderId="0" xfId="1" applyFont="1" applyBorder="1" applyAlignment="1" applyProtection="1">
      <alignment vertical="center"/>
      <protection hidden="1"/>
    </xf>
    <xf numFmtId="0" fontId="6" fillId="0" borderId="7" xfId="0" applyFont="1" applyBorder="1" applyAlignment="1" applyProtection="1">
      <alignment horizontal="left" vertical="center"/>
      <protection hidden="1"/>
    </xf>
    <xf numFmtId="0" fontId="6" fillId="0" borderId="0" xfId="0" applyFont="1" applyProtection="1">
      <protection hidden="1"/>
    </xf>
    <xf numFmtId="0" fontId="8" fillId="0" borderId="6" xfId="0" applyFont="1" applyBorder="1" applyAlignment="1" applyProtection="1">
      <alignment horizontal="left" vertical="center" wrapText="1"/>
      <protection hidden="1"/>
    </xf>
    <xf numFmtId="0" fontId="6" fillId="0" borderId="17" xfId="0"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8" fillId="0" borderId="6"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8" fillId="0" borderId="3" xfId="0" applyFont="1" applyBorder="1" applyAlignment="1" applyProtection="1">
      <alignment horizontal="left" vertical="center"/>
      <protection hidden="1"/>
    </xf>
    <xf numFmtId="0" fontId="7" fillId="0" borderId="0" xfId="4" applyFont="1" applyBorder="1" applyAlignment="1" applyProtection="1">
      <alignment horizontal="left" vertical="center" wrapText="1"/>
      <protection hidden="1"/>
    </xf>
    <xf numFmtId="0" fontId="15" fillId="4" borderId="19" xfId="0" applyFont="1" applyFill="1" applyBorder="1" applyAlignment="1" applyProtection="1">
      <alignment vertical="center" wrapText="1"/>
      <protection hidden="1"/>
    </xf>
    <xf numFmtId="0" fontId="8" fillId="0" borderId="8" xfId="0" applyFont="1" applyBorder="1" applyAlignment="1" applyProtection="1">
      <alignment horizontal="left" vertical="center"/>
      <protection hidden="1"/>
    </xf>
    <xf numFmtId="0" fontId="8" fillId="0" borderId="0" xfId="0" applyFont="1" applyAlignment="1" applyProtection="1">
      <alignment horizontal="left" vertical="center"/>
      <protection hidden="1"/>
    </xf>
    <xf numFmtId="0" fontId="11" fillId="0" borderId="0" xfId="1" applyFont="1" applyBorder="1" applyAlignment="1" applyProtection="1">
      <alignment horizontal="left" vertical="center"/>
      <protection hidden="1"/>
    </xf>
    <xf numFmtId="0" fontId="6" fillId="0" borderId="0" xfId="0" applyFont="1" applyAlignment="1" applyProtection="1">
      <alignment horizontal="left" vertical="center"/>
      <protection hidden="1"/>
    </xf>
    <xf numFmtId="0" fontId="7" fillId="0" borderId="0" xfId="4" applyFont="1" applyBorder="1" applyAlignment="1" applyProtection="1">
      <alignment horizontal="left" vertical="center"/>
      <protection hidden="1"/>
    </xf>
    <xf numFmtId="0" fontId="8" fillId="0" borderId="0" xfId="0" applyFont="1" applyAlignment="1" applyProtection="1">
      <alignment vertical="center" wrapText="1"/>
      <protection hidden="1"/>
    </xf>
    <xf numFmtId="0" fontId="8" fillId="0" borderId="5" xfId="0" applyFont="1" applyBorder="1" applyAlignment="1" applyProtection="1">
      <alignment vertical="center" wrapText="1"/>
      <protection hidden="1"/>
    </xf>
    <xf numFmtId="0" fontId="8"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165" fontId="6" fillId="0" borderId="0" xfId="0" quotePrefix="1" applyNumberFormat="1" applyFont="1" applyAlignment="1" applyProtection="1">
      <alignment vertical="center"/>
      <protection hidden="1"/>
    </xf>
    <xf numFmtId="165" fontId="6" fillId="0" borderId="0" xfId="0" applyNumberFormat="1" applyFont="1" applyAlignment="1" applyProtection="1">
      <alignment vertical="center"/>
      <protection hidden="1"/>
    </xf>
    <xf numFmtId="165" fontId="6" fillId="0" borderId="5" xfId="0" applyNumberFormat="1" applyFont="1" applyBorder="1" applyAlignment="1" applyProtection="1">
      <alignment vertical="center"/>
      <protection hidden="1"/>
    </xf>
    <xf numFmtId="10" fontId="6" fillId="0" borderId="0" xfId="0" applyNumberFormat="1" applyFont="1" applyAlignment="1" applyProtection="1">
      <alignment horizontal="center" vertical="center"/>
      <protection hidden="1"/>
    </xf>
    <xf numFmtId="165" fontId="8" fillId="0" borderId="0" xfId="0" applyNumberFormat="1" applyFont="1" applyAlignment="1" applyProtection="1">
      <alignment vertical="center"/>
      <protection hidden="1"/>
    </xf>
    <xf numFmtId="165" fontId="8" fillId="0" borderId="5" xfId="0" applyNumberFormat="1" applyFont="1" applyBorder="1" applyAlignment="1" applyProtection="1">
      <alignment vertical="center"/>
      <protection hidden="1"/>
    </xf>
    <xf numFmtId="10" fontId="8" fillId="0" borderId="0" xfId="0" applyNumberFormat="1"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0" fontId="4" fillId="0" borderId="0" xfId="4" applyFont="1" applyBorder="1" applyAlignment="1" applyProtection="1">
      <alignment horizontal="left" vertical="center" wrapText="1"/>
      <protection hidden="1"/>
    </xf>
    <xf numFmtId="0" fontId="4" fillId="0" borderId="0" xfId="4" applyFont="1" applyBorder="1" applyAlignment="1" applyProtection="1">
      <alignment horizontal="left" vertical="center"/>
      <protection hidden="1"/>
    </xf>
    <xf numFmtId="164" fontId="6" fillId="0" borderId="0" xfId="0" applyNumberFormat="1" applyFont="1" applyAlignment="1" applyProtection="1">
      <alignment horizontal="left" vertical="center" wrapText="1"/>
      <protection hidden="1"/>
    </xf>
    <xf numFmtId="164" fontId="6" fillId="0" borderId="0" xfId="0" applyNumberFormat="1" applyFont="1" applyAlignment="1" applyProtection="1">
      <alignment horizontal="left" vertical="center"/>
      <protection hidden="1"/>
    </xf>
    <xf numFmtId="0" fontId="6" fillId="0" borderId="11" xfId="0" applyFont="1" applyBorder="1" applyAlignment="1" applyProtection="1">
      <alignment wrapText="1"/>
      <protection hidden="1"/>
    </xf>
    <xf numFmtId="0" fontId="8" fillId="0" borderId="6" xfId="0" applyFont="1" applyBorder="1" applyAlignment="1" applyProtection="1">
      <alignment wrapText="1"/>
      <protection hidden="1"/>
    </xf>
    <xf numFmtId="0" fontId="8" fillId="0" borderId="12" xfId="0" applyFont="1" applyBorder="1" applyAlignment="1" applyProtection="1">
      <alignment wrapText="1"/>
      <protection hidden="1"/>
    </xf>
    <xf numFmtId="0" fontId="8" fillId="0" borderId="15" xfId="0" applyFont="1" applyBorder="1" applyAlignment="1" applyProtection="1">
      <alignment wrapText="1"/>
      <protection hidden="1"/>
    </xf>
    <xf numFmtId="0" fontId="6" fillId="0" borderId="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vertical="center"/>
      <protection locked="0"/>
    </xf>
    <xf numFmtId="4" fontId="6" fillId="0" borderId="14" xfId="0" applyNumberFormat="1" applyFont="1" applyBorder="1" applyAlignment="1">
      <alignment vertical="center" wrapText="1"/>
    </xf>
    <xf numFmtId="4" fontId="6" fillId="0" borderId="3" xfId="0" applyNumberFormat="1" applyFont="1" applyBorder="1" applyAlignment="1">
      <alignment vertical="center" wrapText="1"/>
    </xf>
    <xf numFmtId="4" fontId="8" fillId="0" borderId="14" xfId="0" applyNumberFormat="1" applyFont="1" applyBorder="1" applyAlignment="1">
      <alignment vertical="center" wrapText="1"/>
    </xf>
    <xf numFmtId="4" fontId="8" fillId="0" borderId="3" xfId="0" applyNumberFormat="1" applyFont="1" applyBorder="1" applyAlignment="1">
      <alignment vertical="center" wrapText="1"/>
    </xf>
    <xf numFmtId="4" fontId="8" fillId="0" borderId="16" xfId="0" applyNumberFormat="1" applyFont="1" applyBorder="1" applyAlignment="1">
      <alignment horizontal="right" vertical="center" wrapText="1"/>
    </xf>
    <xf numFmtId="4" fontId="8" fillId="0" borderId="8" xfId="0" applyNumberFormat="1" applyFont="1" applyBorder="1" applyAlignment="1">
      <alignment horizontal="right" vertical="center" wrapText="1"/>
    </xf>
  </cellXfs>
  <cellStyles count="8">
    <cellStyle name="Heading 1" xfId="1" builtinId="16" customBuiltin="1"/>
    <cellStyle name="Heading 2" xfId="2" builtinId="17" customBuiltin="1"/>
    <cellStyle name="Heading 3" xfId="3" builtinId="18"/>
    <cellStyle name="Heading 4" xfId="4" builtinId="19"/>
    <cellStyle name="Hyperlink" xfId="6" builtinId="8"/>
    <cellStyle name="Normal" xfId="0" builtinId="0" customBuiltin="1"/>
    <cellStyle name="Normal 2" xfId="7" xr:uid="{FD1AC08B-C908-4BCE-91A8-A8F4C3D02F78}"/>
    <cellStyle name="Output" xfId="5" builtinId="21"/>
  </cellStyles>
  <dxfs count="94">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name val="Arial"/>
        <family val="2"/>
        <scheme val="none"/>
      </font>
      <numFmt numFmtId="4" formatCode="#,##0.00"/>
      <alignment horizontal="general" vertical="center" textRotation="0" wrapText="1" indent="0" justifyLastLine="0" shrinkToFit="0" readingOrder="0"/>
      <border diagonalUp="0" diagonalDown="0" outline="0">
        <left style="thick">
          <color auto="1"/>
        </left>
        <right style="thin">
          <color auto="1"/>
        </right>
        <top style="thin">
          <color auto="1"/>
        </top>
        <bottom style="thin">
          <color auto="1"/>
        </bottom>
      </border>
    </dxf>
    <dxf>
      <font>
        <b/>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name val="Arial"/>
        <family val="2"/>
        <scheme val="none"/>
      </font>
      <numFmt numFmtId="4" formatCode="#,##0.00"/>
      <alignment vertical="center" textRotation="0" indent="0" justifyLastLine="0" shrinkToFit="0" readingOrder="0"/>
      <border diagonalUp="0" diagonalDown="0" outline="0">
        <left style="thick">
          <color auto="1"/>
        </left>
        <right style="thin">
          <color auto="1"/>
        </right>
        <top style="thin">
          <color auto="1"/>
        </top>
        <bottom style="thin">
          <color auto="1"/>
        </bottom>
      </border>
    </dxf>
    <dxf>
      <font>
        <strike val="0"/>
        <outline val="0"/>
        <shadow val="0"/>
        <u val="none"/>
        <vertAlign val="baseline"/>
        <name val="Arial"/>
        <family val="2"/>
        <scheme val="none"/>
      </font>
      <numFmt numFmtId="4" formatCode="#,##0.00"/>
      <alignment vertical="center" textRotation="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vertical="center" textRotation="0" wrapText="1" indent="0" justifyLastLine="0" shrinkToFit="0" readingOrder="0"/>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auto="1"/>
        </top>
        <bottom style="thin">
          <color auto="1"/>
        </bottom>
      </border>
    </dxf>
    <dxf>
      <border>
        <top style="thin">
          <color auto="1"/>
        </top>
      </border>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2"/>
        <color rgb="FF000000"/>
        <name val="Arial"/>
        <family val="2"/>
        <scheme val="none"/>
      </font>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protection locked="1" hidden="1"/>
    </dxf>
    <dxf>
      <font>
        <b/>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horizontal/>
      </border>
    </dxf>
    <dxf>
      <font>
        <b/>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auto="1"/>
        </top>
      </border>
    </dxf>
    <dxf>
      <border diagonalUp="0" diagonalDown="0">
        <left style="thick">
          <color auto="1"/>
        </left>
        <right style="thick">
          <color auto="1"/>
        </right>
        <top style="thick">
          <color auto="1"/>
        </top>
        <bottom style="thick">
          <color auto="1"/>
        </bottom>
      </border>
    </dxf>
    <dxf>
      <border outline="0">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bottom/>
      </border>
      <protection locked="1" hidden="1"/>
    </dxf>
    <dxf>
      <font>
        <b/>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auto="1"/>
        </top>
      </border>
    </dxf>
    <dxf>
      <border diagonalUp="0" diagonalDown="0">
        <left style="thick">
          <color auto="1"/>
        </left>
        <right style="thick">
          <color auto="1"/>
        </right>
        <top style="thick">
          <color auto="1"/>
        </top>
        <bottom style="thick">
          <color auto="1"/>
        </bottom>
      </border>
    </dxf>
    <dxf>
      <border outline="0">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bottom/>
      </border>
      <protection locked="1" hidden="1"/>
    </dxf>
    <dxf>
      <font>
        <b/>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left style="thick">
          <color auto="1"/>
        </left>
        <right style="thin">
          <color auto="1"/>
        </right>
        <top style="thin">
          <color auto="1"/>
        </top>
        <bottom style="thin">
          <color auto="1"/>
        </bottom>
        <vertical/>
        <horizontal/>
      </border>
    </dxf>
    <dxf>
      <font>
        <b/>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auto="1"/>
        </top>
      </border>
    </dxf>
    <dxf>
      <border diagonalUp="0" diagonalDown="0">
        <left style="thick">
          <color auto="1"/>
        </left>
        <right style="thick">
          <color auto="1"/>
        </right>
        <top style="thick">
          <color auto="1"/>
        </top>
        <bottom style="thick">
          <color auto="1"/>
        </bottom>
      </border>
    </dxf>
    <dxf>
      <border outline="0">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bottom/>
      </border>
      <protection locked="1" hidden="1"/>
    </dxf>
    <dxf>
      <font>
        <b/>
        <strike val="0"/>
        <outline val="0"/>
        <shadow val="0"/>
        <u val="none"/>
        <vertAlign val="baseline"/>
        <name val="Arial"/>
        <family val="2"/>
        <scheme val="none"/>
      </font>
      <numFmt numFmtId="4" formatCode="#,##0.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numFmt numFmtId="4" formatCode="#,##0.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auto="1"/>
        </top>
      </border>
    </dxf>
    <dxf>
      <border diagonalUp="0" diagonalDown="0">
        <left style="thick">
          <color auto="1"/>
        </left>
        <right style="thick">
          <color auto="1"/>
        </right>
        <top style="thick">
          <color auto="1"/>
        </top>
        <bottom style="thick">
          <color auto="1"/>
        </bottom>
      </border>
    </dxf>
    <dxf>
      <border outline="0">
        <bottom style="thin">
          <color auto="1"/>
        </bottom>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outline="0">
        <left style="thin">
          <color auto="1"/>
        </left>
        <right style="thin">
          <color auto="1"/>
        </right>
        <top/>
        <bottom/>
      </border>
      <protection locked="1" hidden="1"/>
    </dxf>
    <dxf>
      <font>
        <b val="0"/>
        <i val="0"/>
        <strike val="0"/>
        <condense val="0"/>
        <extend val="0"/>
        <outline val="0"/>
        <shadow val="0"/>
        <u val="none"/>
        <vertAlign val="baseline"/>
        <sz val="12"/>
        <color theme="1"/>
        <name val="Arial"/>
        <family val="2"/>
        <scheme val="none"/>
      </font>
      <numFmt numFmtId="14" formatCode="0.00%"/>
      <fill>
        <patternFill patternType="none">
          <fgColor indexed="64"/>
          <bgColor auto="1"/>
        </patternFill>
      </fill>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border diagonalUp="0" diagonalDown="0">
        <left style="thick">
          <color theme="4"/>
        </left>
        <right style="thick">
          <color theme="4"/>
        </right>
        <top/>
        <bottom/>
      </border>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numFmt numFmtId="165" formatCode="&quot;$&quot;#,##0.00"/>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alignment vertical="center" textRotation="0" indent="0" justifyLastLine="0" shrinkToFit="0" readingOrder="0"/>
      <protection locked="1" hidden="1"/>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protection locked="1" hidden="1"/>
    </dxf>
    <dxf>
      <font>
        <b val="0"/>
        <i val="0"/>
        <strike val="0"/>
        <condense val="0"/>
        <extend val="0"/>
        <outline val="0"/>
        <shadow val="0"/>
        <u val="none"/>
        <vertAlign val="baseline"/>
        <sz val="12"/>
        <color theme="1"/>
        <name val="Arial"/>
        <family val="2"/>
        <scheme val="none"/>
      </font>
      <alignment vertical="center" textRotation="0" indent="0" justifyLastLine="0" shrinkToFit="0" readingOrder="0"/>
      <protection locked="1" hidden="1"/>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border>
      <protection locked="1" hidden="1"/>
    </dxf>
    <dxf>
      <border outline="0">
        <top style="thin">
          <color theme="4" tint="0.39997558519241921"/>
        </top>
        <bottom style="thin">
          <color auto="1"/>
        </bottom>
      </border>
    </dxf>
    <dxf>
      <font>
        <strike val="0"/>
        <outline val="0"/>
        <shadow val="0"/>
        <u val="none"/>
        <vertAlign val="baseline"/>
        <name val="Arial"/>
        <family val="2"/>
        <scheme val="none"/>
      </font>
    </dxf>
    <dxf>
      <border outline="0">
        <bottom style="thin">
          <color theme="4" tint="0.39997558519241921"/>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general"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alignment horizontal="left" vertical="center" textRotation="0" wrapText="0" indent="0" justifyLastLine="0" shrinkToFit="0" readingOrder="0"/>
      <border diagonalUp="0" diagonalDown="0" outline="0">
        <left style="thin">
          <color auto="1"/>
        </left>
        <right style="medium">
          <color indexed="64"/>
        </right>
        <top/>
        <bottom/>
      </border>
      <protection locked="0" hidden="0"/>
    </dxf>
    <dxf>
      <font>
        <b/>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auto="1"/>
        </left>
        <right style="thin">
          <color auto="1"/>
        </right>
        <top/>
        <bottom style="thin">
          <color auto="1"/>
        </bottom>
      </border>
    </dxf>
    <dxf>
      <border outline="0">
        <bottom style="medium">
          <color indexed="64"/>
        </bottom>
      </border>
    </dxf>
    <dxf>
      <font>
        <strike val="0"/>
        <outline val="0"/>
        <shadow val="0"/>
        <u val="none"/>
        <vertAlign val="baseline"/>
        <name val="Arial"/>
        <family val="2"/>
        <scheme val="none"/>
      </font>
    </dxf>
    <dxf>
      <font>
        <strike val="0"/>
        <outline val="0"/>
        <shadow val="0"/>
        <u val="none"/>
        <vertAlign val="baseline"/>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B55E5C1-83B1-47D2-8D20-7C8693ABD757}" name="Table8" displayName="Table8" ref="A4:B12" totalsRowShown="0" headerRowDxfId="93" dataDxfId="92" tableBorderDxfId="91">
  <autoFilter ref="A4:B12" xr:uid="{AB55E5C1-83B1-47D2-8D20-7C8693ABD757}">
    <filterColumn colId="0" hiddenButton="1"/>
    <filterColumn colId="1" hiddenButton="1"/>
  </autoFilter>
  <tableColumns count="2">
    <tableColumn id="1" xr3:uid="{885EC45E-FEDB-45B9-B2CC-C606BDC5EB18}" name="Field Names" dataDxfId="90"/>
    <tableColumn id="2" xr3:uid="{146CCC05-32EE-4CF1-8ABA-2B94131D5BEA}" name="Applicant Information Fields" dataDxfId="8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09F849-0B53-4BA6-89A0-06E0142911C2}" name="Table7" displayName="Table7" ref="A7:B11" totalsRowShown="0" headerRowDxfId="88" dataDxfId="86" headerRowBorderDxfId="87" tableBorderDxfId="85">
  <autoFilter ref="A7:B11" xr:uid="{4A09F849-0B53-4BA6-89A0-06E0142911C2}">
    <filterColumn colId="0" hiddenButton="1"/>
    <filterColumn colId="1" hiddenButton="1"/>
  </autoFilter>
  <tableColumns count="2">
    <tableColumn id="1" xr3:uid="{E0A19CC2-A69A-4692-8018-C157354C4FE1}" name="Section 1 - Field Names" dataDxfId="84"/>
    <tableColumn id="2" xr3:uid="{89E5ACE2-232E-4981-9F1C-F11E8D5FC91B}" name="Contact Information Entry Fields" dataDxfId="83"/>
  </tableColumns>
  <tableStyleInfo name="TableStyleLight9" showFirstColumn="0" showLastColumn="0" showRowStripes="1" showColumnStripes="0"/>
  <extLst>
    <ext xmlns:x14="http://schemas.microsoft.com/office/spreadsheetml/2009/9/main" uri="{504A1905-F514-4f6f-8877-14C23A59335A}">
      <x14:table altTextSummary="Section 1 - Contact Information. Enter Contact Information in Entry Field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6D0388-B499-486D-A83F-93A576DDF188}" name="Table1" displayName="Table1" ref="A8:J17" totalsRowShown="0" headerRowDxfId="82" dataDxfId="81">
  <tableColumns count="10">
    <tableColumn id="1" xr3:uid="{965D8AE7-AF8D-4068-AD00-ABD55BBD3A54}" name="Object Code" dataDxfId="80"/>
    <tableColumn id="2" xr3:uid="{C944D89E-7DF1-48DB-9E8E-928E95DE6DCC}" name="Budget Item" dataDxfId="79"/>
    <tableColumn id="3" xr3:uid="{6B957846-7639-4B19-B3DB-2C28D5B41233}" name="Year 1 Budget" dataDxfId="78">
      <calculatedColumnFormula>SUM(C2:C8)</calculatedColumnFormula>
    </tableColumn>
    <tableColumn id="10" xr3:uid="{65347A5E-2BEC-4CC9-816D-D64A3D30A324}" name="Year 2 Budget" dataDxfId="77"/>
    <tableColumn id="9" xr3:uid="{2626D3C0-009C-4F38-A65E-BBDEC6D09C3C}" name="Year 3 Budget" dataDxfId="76">
      <calculatedColumnFormula>SUM(E7:E8)</calculatedColumnFormula>
    </tableColumn>
    <tableColumn id="7" xr3:uid="{2E1617CB-D8E5-44B8-A3CD-AE5730C4A363}" name="Year 4 Budget" dataDxfId="75">
      <calculatedColumnFormula>SUM(F7:F8)</calculatedColumnFormula>
    </tableColumn>
    <tableColumn id="8" xr3:uid="{F32927F0-1634-48DC-9468-D5CC0386A9C0}" name="Year 5 Budget" dataDxfId="74">
      <calculatedColumnFormula>SUM(G7:G8)</calculatedColumnFormula>
    </tableColumn>
    <tableColumn id="6" xr3:uid="{0E32D7EC-AB4D-4624-A407-96700A47EE0F}" name="Grant Total" dataDxfId="73">
      <calculatedColumnFormula>SUM(H2:H8)</calculatedColumnFormula>
    </tableColumn>
    <tableColumn id="4" xr3:uid="{4FFA60B4-77FB-4016-B7C3-D454FC6C1E96}" name="Total Match" dataDxfId="72">
      <calculatedColumnFormula>SUM(I2:I8)</calculatedColumnFormula>
    </tableColumn>
    <tableColumn id="5" xr3:uid="{7FEC3DA9-34ED-44FC-84E7-3DD45CC1B015}" name="Percent Match" dataDxfId="71">
      <calculatedColumnFormula>Table1[[#This Row],[Total Match]]/Table1[[#This Row],[Grant Total]]</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ED702A-7EE5-498E-980C-E7BDA7389290}" name="Table14" displayName="Table14" ref="A10:J19" totalsRowShown="0" headerRowDxfId="70" headerRowBorderDxfId="69" tableBorderDxfId="68" totalsRowBorderDxfId="67">
  <tableColumns count="10">
    <tableColumn id="1" xr3:uid="{42E70495-3836-4BF6-8876-0CEE9FDEDFA1}" name="Object Code" dataDxfId="66"/>
    <tableColumn id="2" xr3:uid="{CA982D60-7221-4689-B80F-25CF888B7FFD}" name="Line Detail and Narrative _x000a_(Provide a detailed justification and breakdown/calculation for each expenditure. Indicate the school(s) the cost is supporting.)" dataDxfId="65"/>
    <tableColumn id="10" xr3:uid="{849CC778-569B-4FF9-B01D-CB8B78C089C7}" name="School Site(s)_x000a_Indicate the school site(s) the cost is linked to." dataDxfId="64"/>
    <tableColumn id="5" xr3:uid="{050163B0-DE13-4052-A243-AE487780AAC8}" name="Proposed Costs  - _x000a_School SIte" dataDxfId="63"/>
    <tableColumn id="8" xr3:uid="{4C82C6C7-BC11-4140-915F-35205B2E4F29}" name="Proposed Costs - _x000a_Admin Reserve" dataDxfId="62"/>
    <tableColumn id="7" xr3:uid="{55B8CCDF-07AD-4E39-8706-F7AA9B747AEE}" name="Proposed Costs - _x000a_Admin Reserve _x000a_(Direct Services)" dataDxfId="61"/>
    <tableColumn id="3" xr3:uid="{38DEB707-4E2B-4F8D-96DE-88117E25CB8D}" name="Total Proposed Costs _x000a_(Grant Funds)" dataDxfId="60">
      <calculatedColumnFormula>SUM(G5:G10)</calculatedColumnFormula>
    </tableColumn>
    <tableColumn id="6" xr3:uid="{E75C0259-8603-475C-A0D5-33889E9BA8F9}" name="District Match" dataDxfId="7">
      <calculatedColumnFormula>SUM(H5:H10)</calculatedColumnFormula>
    </tableColumn>
    <tableColumn id="9" xr3:uid="{C4175681-DB24-43C5-9EF4-ACA8CFFBFEEE}" name="Community Match" dataDxfId="5"/>
    <tableColumn id="4" xr3:uid="{2903FC73-42BF-43A0-BEA8-5697DC0E6C31}" name="Total Match" dataDxfId="6">
      <calculatedColumnFormula>SUM(Table14[[#This Row],[District Match]:[Community Match]])</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Year 1 Budg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2D86AC1-A433-4F6E-8ECF-F9ACA6F42BC2}" name="Table143" displayName="Table143" ref="A10:J19" totalsRowShown="0" headerRowDxfId="59" headerRowBorderDxfId="58" tableBorderDxfId="57" totalsRowBorderDxfId="56">
  <tableColumns count="10">
    <tableColumn id="1" xr3:uid="{72C7D82D-D182-4141-ADE6-81E4144148F4}" name="Object Code" dataDxfId="55"/>
    <tableColumn id="2" xr3:uid="{2F21D673-36B7-45FB-B66F-47430BB52106}" name="Line Detail and Narrative _x000a_(Provide a detailed justification and breakdown/calculation for each expenditure. Indicate the school(s) the cost is supporting.)" dataDxfId="54"/>
    <tableColumn id="10" xr3:uid="{2F5A14CF-12E6-4E71-B342-B66059B8C570}" name="School Site(s)_x000a_Indicate the school site(s) the cost is linked to." dataDxfId="53"/>
    <tableColumn id="5" xr3:uid="{CF7C771E-C4E3-4B4E-B8AC-CA45781AF04F}" name="Proposed Costs  - _x000a_School SIte" dataDxfId="52"/>
    <tableColumn id="8" xr3:uid="{CA11553F-42E0-4E97-99DF-6EDEC57AB6EC}" name="Proposed Costs - _x000a_Admin Reserve" dataDxfId="51"/>
    <tableColumn id="7" xr3:uid="{04003057-4EFF-46F0-8849-7E581F1FEFF2}" name="Proposed Costs - _x000a_Admin Reserve _x000a_(Direct Services)" dataDxfId="50"/>
    <tableColumn id="3" xr3:uid="{D26935ED-D0E6-42F6-987E-1B1CDB3E30FB}" name="Total Proposed Costs _x000a_(Grant Funds)" dataDxfId="49">
      <calculatedColumnFormula>SUM(G5:G10)</calculatedColumnFormula>
    </tableColumn>
    <tableColumn id="6" xr3:uid="{2637AB11-236D-4CCD-AE37-2C551949FC8D}" name="District Match" dataDxfId="48">
      <calculatedColumnFormula>SUM(H5:H10)</calculatedColumnFormula>
    </tableColumn>
    <tableColumn id="9" xr3:uid="{E3A326ED-2DFD-475F-9124-2A064A49E4FA}" name="Community Match" dataDxfId="47"/>
    <tableColumn id="4" xr3:uid="{FFBB180C-26C5-42B7-94AA-D6B4A4A1DB44}" name="Total Match" dataDxfId="46">
      <calculatedColumnFormula>SUM(Table143[[#This Row],[District Match]:[Community Match]])</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Year 2 Budg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D50A46-89CD-470B-B69E-7B0C815E7CB8}" name="Table1435" displayName="Table1435" ref="A10:J19" totalsRowShown="0" headerRowDxfId="45" headerRowBorderDxfId="44" tableBorderDxfId="43" totalsRowBorderDxfId="42">
  <tableColumns count="10">
    <tableColumn id="1" xr3:uid="{11123683-40DC-40AE-A935-A5EF09D251D8}" name="Object Code" dataDxfId="41"/>
    <tableColumn id="2" xr3:uid="{7AC91609-DD82-4843-80AE-C7A93A87435A}" name="Line Detail and Narrative _x000a_(Provide a detailed justification and breakdown/calculation for each expenditure. Indicate the school(s) the cost is supporting.)" dataDxfId="40"/>
    <tableColumn id="10" xr3:uid="{6FF10224-D8BD-4D38-9F32-02C3EA051BCD}" name="School Site(s)_x000a_Indicate the school site(s) the cost is linked to." dataDxfId="4"/>
    <tableColumn id="5" xr3:uid="{8BBA6589-A9E0-4E0F-ABED-A00AB95601AC}" name="Proposed Costs  - _x000a_School SIte" dataDxfId="3"/>
    <tableColumn id="8" xr3:uid="{EE42CD6F-8221-4166-8751-AA5000FAC30C}" name="Proposed Costs - _x000a_Admin Reserve" dataDxfId="2"/>
    <tableColumn id="7" xr3:uid="{E47BAB1F-B653-4426-9171-C637F44BE88D}" name="Proposed Costs - _x000a_Admin Reserve _x000a_(Direct Services)" dataDxfId="0"/>
    <tableColumn id="3" xr3:uid="{10C887DC-3F66-4657-B698-0BCA899AB3ED}" name="Total Proposed Costs _x000a_(Grant Funds)" dataDxfId="1">
      <calculatedColumnFormula>SUM(G5:G10)</calculatedColumnFormula>
    </tableColumn>
    <tableColumn id="6" xr3:uid="{501E91F3-D2AA-4C33-88CF-0E5467E5BA2C}" name="District Match" dataDxfId="39">
      <calculatedColumnFormula>SUM(H5:H10)</calculatedColumnFormula>
    </tableColumn>
    <tableColumn id="9" xr3:uid="{FBBF04E9-4AD2-4FD8-B328-A3273AE9519C}" name="Community Match" dataDxfId="38"/>
    <tableColumn id="4" xr3:uid="{2DEA4108-8D1F-4A54-AE58-1D7317865FD4}" name="Total Match" dataDxfId="37">
      <calculatedColumnFormula>SUM(Table1435[[#This Row],[District Match]:[Community Match]])</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Year 3 Budge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9CAF43-8A62-413D-85D9-5BAABF6A5FBE}" name="Table14356" displayName="Table14356" ref="A10:J19" totalsRowShown="0" headerRowDxfId="36" headerRowBorderDxfId="35" tableBorderDxfId="34" totalsRowBorderDxfId="33">
  <tableColumns count="10">
    <tableColumn id="1" xr3:uid="{111D7FD3-3F86-47FA-8E12-41217B4D7399}" name="Object Code" dataDxfId="32"/>
    <tableColumn id="2" xr3:uid="{ED8550A7-9FD2-4CA0-B524-07738220E10F}" name="Line Detail and Narrative _x000a_(Provide a detailed justification and breakdown/calculation for each expenditure. Indicate the school(s) the cost is supporting.)" dataDxfId="31"/>
    <tableColumn id="10" xr3:uid="{CF4A52ED-CEFA-40BF-9A3C-BA24A6322236}" name="School Site(s)_x000a_Indicate the school site(s) the cost is linked to." dataDxfId="30"/>
    <tableColumn id="5" xr3:uid="{61741DAF-9EAA-4757-BEAD-2939E9F602E8}" name="Proposed Costs  - _x000a_School SIte" dataDxfId="29"/>
    <tableColumn id="8" xr3:uid="{06E2CD91-A4E6-4396-B2AB-E54D832BD66C}" name="Proposed Costs - _x000a_Admin Reserve" dataDxfId="28"/>
    <tableColumn id="7" xr3:uid="{9DCFCF71-D348-49CC-8F00-6C41635D464A}" name="Proposed Costs - _x000a_Admin Reserve _x000a_(Direct Services)" dataDxfId="27"/>
    <tableColumn id="3" xr3:uid="{4C50A4A5-9447-4188-B89A-348885043D0C}" name="Total Proposed Costs _x000a_(Grant Funds)" dataDxfId="26">
      <calculatedColumnFormula>SUM(G5:G10)</calculatedColumnFormula>
    </tableColumn>
    <tableColumn id="6" xr3:uid="{855B2828-639E-4508-A888-8CD0C0D32376}" name="District Match" dataDxfId="25">
      <calculatedColumnFormula>SUM(H5:H10)</calculatedColumnFormula>
    </tableColumn>
    <tableColumn id="9" xr3:uid="{E1D47686-4FAB-4FB0-93C4-13BF044DCB36}" name="Community Match" dataDxfId="24"/>
    <tableColumn id="4" xr3:uid="{1CC85649-5163-4B13-B990-239FA8203F78}" name="Total Match" dataDxfId="23">
      <calculatedColumnFormula>SUM(Table14356[[#This Row],[District Match]:[Community Match]])</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Year 4 Budge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481634-1FA2-48FA-B7E3-485B7E861D21}" name="Table143567" displayName="Table143567" ref="A10:J19" totalsRowShown="0" headerRowDxfId="22" dataDxfId="20" headerRowBorderDxfId="21" tableBorderDxfId="19" totalsRowBorderDxfId="18">
  <tableColumns count="10">
    <tableColumn id="1" xr3:uid="{505E384B-3936-4BDF-9598-D1399C98F743}" name="Object Code" dataDxfId="17"/>
    <tableColumn id="2" xr3:uid="{8840A207-8A51-42AD-AB4D-1571356F7B3D}" name="Line Detail and Narrative _x000a_(Provide a detailed justification and breakdown/calculation for each expenditure. Indicate the school(s) the cost is supporting.)" dataDxfId="16"/>
    <tableColumn id="10" xr3:uid="{CCBC48D8-70E8-4DAB-9FF2-7E6FA27B0749}" name="School Site(s)_x000a_Indicate the school site(s) the cost is linked to." dataDxfId="15"/>
    <tableColumn id="5" xr3:uid="{AF12FE0F-AD58-4ABE-AB6B-E496EC5F9952}" name="Proposed Costs  - _x000a_School SIte" dataDxfId="14"/>
    <tableColumn id="8" xr3:uid="{DE7B82F6-9F28-4864-89F5-E12636F929CE}" name="Proposed Costs - _x000a_Admin Reserve" dataDxfId="13"/>
    <tableColumn id="7" xr3:uid="{6C3814A8-D4EF-4313-96EA-161674F1F791}" name="Proposed Costs - _x000a_Admin Reserve _x000a_(Direct Services)" dataDxfId="12"/>
    <tableColumn id="3" xr3:uid="{E397BB19-A493-4434-8612-0028A99C0F6B}" name="Total Proposed Costs _x000a_(Grant Funds)" dataDxfId="11">
      <calculatedColumnFormula>SUM(G5:G10)</calculatedColumnFormula>
    </tableColumn>
    <tableColumn id="6" xr3:uid="{592833E2-2051-4DED-849D-5AF19AE912DD}" name="District Match" dataDxfId="10">
      <calculatedColumnFormula>SUM(H5:H10)</calculatedColumnFormula>
    </tableColumn>
    <tableColumn id="9" xr3:uid="{74974643-04D0-4F6A-9A6A-4401F6204082}" name="Community Match" dataDxfId="9"/>
    <tableColumn id="4" xr3:uid="{F9C83126-B877-4ED6-A19D-595F66EE7145}" name="Total Match" dataDxfId="8">
      <calculatedColumnFormula>SUM(Table143567[[#This Row],[District Match]:[Community Match]])</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Year 5 Budget"/>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CSPP@cde.ca.gov"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5447-FE02-43AE-8AB6-B0BB5BB2D74D}">
  <dimension ref="A1:A18"/>
  <sheetViews>
    <sheetView tabSelected="1" zoomScaleNormal="100" workbookViewId="0"/>
  </sheetViews>
  <sheetFormatPr defaultColWidth="9.23046875" defaultRowHeight="15.5" x14ac:dyDescent="0.35"/>
  <cols>
    <col min="1" max="1" width="123.07421875" style="29" customWidth="1"/>
    <col min="2" max="16384" width="9.23046875" style="6"/>
  </cols>
  <sheetData>
    <row r="1" spans="1:1" ht="20" x14ac:dyDescent="0.35">
      <c r="A1" s="20" t="s">
        <v>0</v>
      </c>
    </row>
    <row r="2" spans="1:1" x14ac:dyDescent="0.35">
      <c r="A2" s="21" t="s">
        <v>102</v>
      </c>
    </row>
    <row r="3" spans="1:1" ht="16.5" x14ac:dyDescent="0.35">
      <c r="A3" s="22" t="s">
        <v>1</v>
      </c>
    </row>
    <row r="4" spans="1:1" ht="21" customHeight="1" x14ac:dyDescent="0.35">
      <c r="A4" s="23" t="s">
        <v>95</v>
      </c>
    </row>
    <row r="5" spans="1:1" ht="16.5" x14ac:dyDescent="0.35">
      <c r="A5" s="22" t="s">
        <v>2</v>
      </c>
    </row>
    <row r="6" spans="1:1" ht="35.15" customHeight="1" x14ac:dyDescent="0.35">
      <c r="A6" s="24" t="s">
        <v>3</v>
      </c>
    </row>
    <row r="7" spans="1:1" ht="124" x14ac:dyDescent="0.35">
      <c r="A7" s="25" t="s">
        <v>96</v>
      </c>
    </row>
    <row r="8" spans="1:1" ht="50.15" customHeight="1" x14ac:dyDescent="0.35">
      <c r="A8" s="25" t="s">
        <v>4</v>
      </c>
    </row>
    <row r="9" spans="1:1" ht="33.65" customHeight="1" x14ac:dyDescent="0.35">
      <c r="A9" s="26" t="s">
        <v>5</v>
      </c>
    </row>
    <row r="10" spans="1:1" ht="93" x14ac:dyDescent="0.35">
      <c r="A10" s="26" t="s">
        <v>97</v>
      </c>
    </row>
    <row r="11" spans="1:1" ht="93" x14ac:dyDescent="0.35">
      <c r="A11" s="26" t="s">
        <v>98</v>
      </c>
    </row>
    <row r="12" spans="1:1" ht="93" x14ac:dyDescent="0.35">
      <c r="A12" s="26" t="s">
        <v>99</v>
      </c>
    </row>
    <row r="13" spans="1:1" ht="93" x14ac:dyDescent="0.35">
      <c r="A13" s="26" t="s">
        <v>100</v>
      </c>
    </row>
    <row r="14" spans="1:1" ht="93" x14ac:dyDescent="0.35">
      <c r="A14" s="26" t="s">
        <v>101</v>
      </c>
    </row>
    <row r="15" spans="1:1" ht="16.5" x14ac:dyDescent="0.35">
      <c r="A15" s="22" t="s">
        <v>6</v>
      </c>
    </row>
    <row r="16" spans="1:1" ht="16" customHeight="1" x14ac:dyDescent="0.35">
      <c r="A16" s="27" t="s">
        <v>7</v>
      </c>
    </row>
    <row r="17" spans="1:1" x14ac:dyDescent="0.35">
      <c r="A17" s="28" t="s">
        <v>8</v>
      </c>
    </row>
    <row r="18" spans="1:1" x14ac:dyDescent="0.35">
      <c r="A18" s="27"/>
    </row>
  </sheetData>
  <sheetProtection algorithmName="SHA-512" hashValue="aOsGkTvbcOKK5Wcvd4sRcrjuW1xCHjj1G44jDCYR8D1f9VKXzG/CmhBfwVMipTqWkpNvSQcJwDc390I/vQhMOw==" saltValue="/9hshjuX8oHWx3fS7EUOEg==" spinCount="100000" sheet="1" objects="1" scenarios="1"/>
  <hyperlinks>
    <hyperlink ref="A17" r:id="rId1" xr:uid="{EA64DD54-9687-4A77-B01B-37BC4644FBC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70FF7-5785-4E74-AA73-158BF07F89F8}">
  <dimension ref="A1:B15"/>
  <sheetViews>
    <sheetView zoomScaleNormal="100" workbookViewId="0"/>
  </sheetViews>
  <sheetFormatPr defaultColWidth="9.23046875" defaultRowHeight="15.5" x14ac:dyDescent="0.35"/>
  <cols>
    <col min="1" max="1" width="31" style="6" customWidth="1"/>
    <col min="2" max="2" width="70.69140625" style="6" customWidth="1"/>
    <col min="3" max="16384" width="9.23046875" style="6"/>
  </cols>
  <sheetData>
    <row r="1" spans="1:2" ht="20" x14ac:dyDescent="0.35">
      <c r="A1" s="30" t="s">
        <v>9</v>
      </c>
      <c r="B1" s="29"/>
    </row>
    <row r="2" spans="1:2" x14ac:dyDescent="0.35">
      <c r="A2" s="31" t="s">
        <v>10</v>
      </c>
      <c r="B2" s="29"/>
    </row>
    <row r="3" spans="1:2" x14ac:dyDescent="0.35">
      <c r="A3" s="31" t="s">
        <v>11</v>
      </c>
      <c r="B3" s="29"/>
    </row>
    <row r="4" spans="1:2" ht="16" thickBot="1" x14ac:dyDescent="0.4">
      <c r="A4" s="32" t="s">
        <v>12</v>
      </c>
      <c r="B4" s="32" t="s">
        <v>13</v>
      </c>
    </row>
    <row r="5" spans="1:2" ht="18" customHeight="1" x14ac:dyDescent="0.35">
      <c r="A5" s="33" t="s">
        <v>14</v>
      </c>
      <c r="B5" s="34" t="s">
        <v>86</v>
      </c>
    </row>
    <row r="6" spans="1:2" ht="18" customHeight="1" x14ac:dyDescent="0.35">
      <c r="A6" s="33" t="s">
        <v>15</v>
      </c>
      <c r="B6" s="35" t="s">
        <v>87</v>
      </c>
    </row>
    <row r="7" spans="1:2" ht="18" customHeight="1" x14ac:dyDescent="0.35">
      <c r="A7" s="33" t="s">
        <v>16</v>
      </c>
      <c r="B7" s="16" t="s">
        <v>17</v>
      </c>
    </row>
    <row r="8" spans="1:2" ht="18" customHeight="1" x14ac:dyDescent="0.35">
      <c r="A8" s="33" t="s">
        <v>18</v>
      </c>
      <c r="B8" s="16" t="s">
        <v>19</v>
      </c>
    </row>
    <row r="9" spans="1:2" ht="18" customHeight="1" x14ac:dyDescent="0.35">
      <c r="A9" s="33" t="s">
        <v>20</v>
      </c>
      <c r="B9" s="17" t="s">
        <v>21</v>
      </c>
    </row>
    <row r="10" spans="1:2" s="18" customFormat="1" ht="44.15" customHeight="1" x14ac:dyDescent="0.35">
      <c r="A10" s="33" t="s">
        <v>22</v>
      </c>
      <c r="B10" s="16" t="s">
        <v>23</v>
      </c>
    </row>
    <row r="11" spans="1:2" s="18" customFormat="1" ht="44.15" customHeight="1" x14ac:dyDescent="0.35">
      <c r="A11" s="33" t="s">
        <v>24</v>
      </c>
      <c r="B11" s="16" t="s">
        <v>25</v>
      </c>
    </row>
    <row r="12" spans="1:2" s="18" customFormat="1" ht="48.65" customHeight="1" x14ac:dyDescent="0.35">
      <c r="A12" s="33" t="s">
        <v>26</v>
      </c>
      <c r="B12" s="16" t="s">
        <v>27</v>
      </c>
    </row>
    <row r="13" spans="1:2" ht="19" customHeight="1" x14ac:dyDescent="0.35"/>
    <row r="14" spans="1:2" s="18" customFormat="1" ht="22.5" customHeight="1" x14ac:dyDescent="0.35">
      <c r="A14" s="6"/>
      <c r="B14" s="6"/>
    </row>
    <row r="15" spans="1:2" ht="19" customHeight="1" x14ac:dyDescent="0.35"/>
  </sheetData>
  <sheetProtection algorithmName="SHA-512" hashValue="8/7bUTWNMnjvvMtMfJzuH8xayeUFF3bqxcYfBKcJeOqXHtAMRwViyL1wLlIdBMRjZEYVRxhjvgWMp4zy1BsWzA==" saltValue="TmVRY1C3xusP66+undedbg==" spinCount="100000" sheet="1" objects="1" scenarios="1"/>
  <dataValidations count="1">
    <dataValidation allowBlank="1" showErrorMessage="1" sqref="B7:B9" xr:uid="{39B5C3BA-3A7D-4D1D-9A98-E234883D4125}"/>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17A4-DAEB-47F6-8748-E165CB7C28FF}">
  <dimension ref="A1:B15"/>
  <sheetViews>
    <sheetView zoomScaleNormal="100" workbookViewId="0"/>
  </sheetViews>
  <sheetFormatPr defaultColWidth="9.23046875" defaultRowHeight="15.5" x14ac:dyDescent="0.35"/>
  <cols>
    <col min="1" max="1" width="35.23046875" style="6" customWidth="1"/>
    <col min="2" max="2" width="61.3046875" style="6" customWidth="1"/>
    <col min="3" max="16384" width="9.23046875" style="6"/>
  </cols>
  <sheetData>
    <row r="1" spans="1:2" s="29" customFormat="1" ht="20" x14ac:dyDescent="0.35">
      <c r="A1" s="30" t="s">
        <v>28</v>
      </c>
      <c r="B1" s="32"/>
    </row>
    <row r="2" spans="1:2" s="29" customFormat="1" ht="18" customHeight="1" x14ac:dyDescent="0.35">
      <c r="A2" s="36" t="s">
        <v>14</v>
      </c>
      <c r="B2" s="37" t="str">
        <f>'1. Applicant Information'!B5</f>
        <v>CCSPP Implementation Grant, Cohort 4</v>
      </c>
    </row>
    <row r="3" spans="1:2" s="29" customFormat="1" ht="18" customHeight="1" x14ac:dyDescent="0.35">
      <c r="A3" s="38" t="s">
        <v>15</v>
      </c>
      <c r="B3" s="37" t="str">
        <f>'1. Applicant Information'!B6</f>
        <v>2024-25</v>
      </c>
    </row>
    <row r="4" spans="1:2" s="29" customFormat="1" ht="18" customHeight="1" x14ac:dyDescent="0.35">
      <c r="A4" s="39" t="s">
        <v>16</v>
      </c>
      <c r="B4" s="37" t="str">
        <f>'1. Applicant Information'!B7</f>
        <v>[Enter LEA Name Here]</v>
      </c>
    </row>
    <row r="5" spans="1:2" s="29" customFormat="1" ht="18" customHeight="1" x14ac:dyDescent="0.35">
      <c r="A5" s="38" t="s">
        <v>18</v>
      </c>
      <c r="B5" s="37" t="str">
        <f>'1. Applicant Information'!B8</f>
        <v>[Enter LEA CDS Code Here]</v>
      </c>
    </row>
    <row r="6" spans="1:2" s="29" customFormat="1" ht="18" customHeight="1" x14ac:dyDescent="0.35">
      <c r="A6" s="38" t="s">
        <v>20</v>
      </c>
      <c r="B6" s="37" t="str">
        <f>'1. Applicant Information'!B9</f>
        <v>[Enter Total Grant Amount Here]</v>
      </c>
    </row>
    <row r="7" spans="1:2" s="29" customFormat="1" ht="26.15" customHeight="1" x14ac:dyDescent="0.35">
      <c r="A7" s="40" t="s">
        <v>29</v>
      </c>
      <c r="B7" s="40" t="s">
        <v>30</v>
      </c>
    </row>
    <row r="8" spans="1:2" ht="18" customHeight="1" x14ac:dyDescent="0.35">
      <c r="A8" s="38" t="s">
        <v>31</v>
      </c>
      <c r="B8" s="66" t="s">
        <v>32</v>
      </c>
    </row>
    <row r="9" spans="1:2" ht="18" customHeight="1" x14ac:dyDescent="0.35">
      <c r="A9" s="38" t="s">
        <v>33</v>
      </c>
      <c r="B9" s="66" t="s">
        <v>34</v>
      </c>
    </row>
    <row r="10" spans="1:2" ht="18" customHeight="1" x14ac:dyDescent="0.35">
      <c r="A10" s="41" t="s">
        <v>35</v>
      </c>
      <c r="B10" s="67" t="s">
        <v>36</v>
      </c>
    </row>
    <row r="11" spans="1:2" ht="18" customHeight="1" x14ac:dyDescent="0.35">
      <c r="A11" s="42" t="s">
        <v>37</v>
      </c>
      <c r="B11" s="68" t="s">
        <v>38</v>
      </c>
    </row>
    <row r="12" spans="1:2" ht="18" customHeight="1" x14ac:dyDescent="0.35">
      <c r="A12" s="36" t="s">
        <v>39</v>
      </c>
      <c r="B12" s="69" t="s">
        <v>40</v>
      </c>
    </row>
    <row r="13" spans="1:2" ht="18" customHeight="1" x14ac:dyDescent="0.35">
      <c r="A13" s="38" t="s">
        <v>41</v>
      </c>
      <c r="B13" s="66" t="s">
        <v>42</v>
      </c>
    </row>
    <row r="14" spans="1:2" ht="18" customHeight="1" x14ac:dyDescent="0.35">
      <c r="A14" s="38" t="s">
        <v>43</v>
      </c>
      <c r="B14" s="66" t="s">
        <v>44</v>
      </c>
    </row>
    <row r="15" spans="1:2" ht="18" customHeight="1" x14ac:dyDescent="0.35">
      <c r="A15" s="38" t="s">
        <v>45</v>
      </c>
      <c r="B15" s="66" t="s">
        <v>46</v>
      </c>
    </row>
  </sheetData>
  <sheetProtection algorithmName="SHA-512" hashValue="iEIiKwWEO52aFRD6IsG9F9UtNtxuTJ4Pz4SRoT3ChXi6TCqPgzouaVk1Yi9eUDMK3a/CsmT3IynfjZURw6e3dw==" saltValue="/e3ijH38Vj50eU9W17r6Fw==" spinCount="100000" sheet="1" objects="1" scenarios="1"/>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03281-5DE9-41A1-A288-865B48E809A7}">
  <dimension ref="A1:J20"/>
  <sheetViews>
    <sheetView zoomScaleNormal="100" workbookViewId="0"/>
  </sheetViews>
  <sheetFormatPr defaultColWidth="9.23046875" defaultRowHeight="15.5" x14ac:dyDescent="0.35"/>
  <cols>
    <col min="1" max="1" width="25.3046875" style="29" customWidth="1"/>
    <col min="2" max="2" width="39.69140625" style="29" customWidth="1"/>
    <col min="3" max="10" width="16.84375" style="29" customWidth="1"/>
    <col min="11" max="16384" width="9.23046875" style="29"/>
  </cols>
  <sheetData>
    <row r="1" spans="1:10" ht="20" x14ac:dyDescent="0.35">
      <c r="A1" s="43" t="s">
        <v>47</v>
      </c>
      <c r="B1" s="32"/>
      <c r="C1" s="32"/>
      <c r="D1" s="32"/>
      <c r="E1" s="32"/>
      <c r="F1" s="32"/>
      <c r="G1" s="32"/>
      <c r="H1" s="32"/>
      <c r="I1" s="32"/>
      <c r="J1" s="32"/>
    </row>
    <row r="2" spans="1:10" x14ac:dyDescent="0.35">
      <c r="A2" s="32" t="s">
        <v>48</v>
      </c>
    </row>
    <row r="3" spans="1:10" x14ac:dyDescent="0.35">
      <c r="A3" s="42" t="s">
        <v>14</v>
      </c>
      <c r="B3" s="44" t="str">
        <f>'1. Applicant Information'!B5</f>
        <v>CCSPP Implementation Grant, Cohort 4</v>
      </c>
    </row>
    <row r="4" spans="1:10" x14ac:dyDescent="0.35">
      <c r="A4" s="42" t="s">
        <v>15</v>
      </c>
      <c r="B4" s="44" t="str">
        <f>'1. Applicant Information'!B6</f>
        <v>2024-25</v>
      </c>
    </row>
    <row r="5" spans="1:10" x14ac:dyDescent="0.35">
      <c r="A5" s="39" t="s">
        <v>16</v>
      </c>
      <c r="B5" s="44" t="str">
        <f>'1. Applicant Information'!B7</f>
        <v>[Enter LEA Name Here]</v>
      </c>
    </row>
    <row r="6" spans="1:10" x14ac:dyDescent="0.35">
      <c r="A6" s="45" t="s">
        <v>18</v>
      </c>
      <c r="B6" s="44" t="str">
        <f>'1. Applicant Information'!B8</f>
        <v>[Enter LEA CDS Code Here]</v>
      </c>
    </row>
    <row r="7" spans="1:10" x14ac:dyDescent="0.35">
      <c r="A7" s="45" t="s">
        <v>20</v>
      </c>
      <c r="B7" s="44" t="str">
        <f>'1. Applicant Information'!B9</f>
        <v>[Enter Total Grant Amount Here]</v>
      </c>
    </row>
    <row r="8" spans="1:10" s="48" customFormat="1" x14ac:dyDescent="0.35">
      <c r="A8" s="46" t="s">
        <v>49</v>
      </c>
      <c r="B8" s="46" t="s">
        <v>50</v>
      </c>
      <c r="C8" s="46" t="s">
        <v>51</v>
      </c>
      <c r="D8" s="46" t="s">
        <v>52</v>
      </c>
      <c r="E8" s="46" t="s">
        <v>53</v>
      </c>
      <c r="F8" s="46" t="s">
        <v>54</v>
      </c>
      <c r="G8" s="46" t="s">
        <v>55</v>
      </c>
      <c r="H8" s="47" t="s">
        <v>56</v>
      </c>
      <c r="I8" s="46" t="s">
        <v>57</v>
      </c>
      <c r="J8" s="46" t="s">
        <v>58</v>
      </c>
    </row>
    <row r="9" spans="1:10" x14ac:dyDescent="0.35">
      <c r="A9" s="49">
        <v>1000</v>
      </c>
      <c r="B9" s="29" t="s">
        <v>59</v>
      </c>
      <c r="C9" s="50">
        <f>(SUMIFS(Table14[[#All],[Total Proposed Costs 
(Grant Funds)]],Table14[[#All],[Object Code]],"&gt;=1000",Table14[[#All],[Object Code]],"&lt;2000"))</f>
        <v>0</v>
      </c>
      <c r="D9" s="51">
        <f>(SUMIFS(Table143[[#All],[Total Proposed Costs 
(Grant Funds)]],Table143[[#All],[Object Code]],"&gt;=1000",Table143[[#All],[Object Code]],"&lt;2000"))</f>
        <v>0</v>
      </c>
      <c r="E9" s="50">
        <f>(SUMIFS(Table1435[[#All],[Total Proposed Costs 
(Grant Funds)]],Table1435[[#All],[Object Code]],"&gt;=1000",Table1435[[#All],[Object Code]],"&lt;2000"))</f>
        <v>0</v>
      </c>
      <c r="F9" s="50">
        <f>(SUMIFS(Table14356[[#All],[Total Proposed Costs 
(Grant Funds)]],Table14356[[#All],[Object Code]],"&gt;=1000",Table14356[[#All],[Object Code]],"&lt;2000"))</f>
        <v>0</v>
      </c>
      <c r="G9" s="51">
        <f>(SUMIFS(Table143567[[#All],[Total Proposed Costs 
(Grant Funds)]],Table143567[[#All],[Object Code]],"&gt;=1000",Table143567[[#All],[Object Code]],"&lt;2000"))</f>
        <v>0</v>
      </c>
      <c r="H9" s="52">
        <f>SUM(Table1[[#This Row],[Year 1 Budget]:[Year 5 Budget]])</f>
        <v>0</v>
      </c>
      <c r="I9" s="51">
        <f>(SUMIFS(Table14[[#All],[Total Match]],Table14[[#All],[Object Code]],"&gt;=1000",Table14[[#All],[Object Code]],"&lt;2000"))+(SUMIFS(Table143[[#All],[Total Match]],Table143[[#All],[Object Code]],"&gt;=1000",Table143[[#All],[Object Code]],"&lt;2000"))+(SUMIFS(Table1435[[#All],[Total Match]],Table1435[[#All],[Object Code]],"&gt;=1000",Table1435[[#All],[Object Code]],"&lt;2000"))+(SUMIFS(Table14356[[#All],[Total Match]],Table14356[[#All],[Object Code]],"&gt;=1000",Table14356[[#All],[Object Code]],"&lt;2000"))+(SUMIFS(Table143567[[#All],[Total Match]],Table143567[[#All],[Object Code]],"&gt;=1000",Table143567[[#All],[Object Code]],"&lt;2000"))</f>
        <v>0</v>
      </c>
      <c r="J9" s="53" t="s">
        <v>60</v>
      </c>
    </row>
    <row r="10" spans="1:10" x14ac:dyDescent="0.35">
      <c r="A10" s="49">
        <v>2000</v>
      </c>
      <c r="B10" s="29" t="s">
        <v>61</v>
      </c>
      <c r="C10" s="51">
        <f>(SUMIFS(Table14[[#All],[Total Proposed Costs 
(Grant Funds)]],Table14[[#All],[Object Code]],"&gt;=2000",Table14[[#All],[Object Code]],"&lt;3000"))</f>
        <v>0</v>
      </c>
      <c r="D10" s="51">
        <f>(SUMIFS(Table143[[#All],[Total Proposed Costs 
(Grant Funds)]],Table143[[#All],[Object Code]],"&gt;=2000",Table143[[#All],[Object Code]],"&lt;3000"))</f>
        <v>0</v>
      </c>
      <c r="E10" s="51">
        <f>(SUMIFS(Table1435[[#All],[Total Proposed Costs 
(Grant Funds)]],Table1435[[#All],[Object Code]],"&gt;=2000",Table1435[[#All],[Object Code]],"&lt;3000"))</f>
        <v>0</v>
      </c>
      <c r="F10" s="51">
        <f>(SUMIFS(Table14356[[#All],[Total Proposed Costs 
(Grant Funds)]],Table14356[[#All],[Object Code]],"&gt;=2000",Table14356[[#All],[Object Code]],"&lt;3000"))</f>
        <v>0</v>
      </c>
      <c r="G10" s="51">
        <f>(SUMIFS(Table143567[[#All],[Total Proposed Costs 
(Grant Funds)]],Table143567[[#All],[Object Code]],"&gt;=2000",Table143567[[#All],[Object Code]],"&lt;3000"))</f>
        <v>0</v>
      </c>
      <c r="H10" s="52">
        <f>SUM(Table1[[#This Row],[Year 1 Budget]:[Year 5 Budget]])</f>
        <v>0</v>
      </c>
      <c r="I10" s="51">
        <f>(SUMIFS(Table14[[#All],[Total Match]],Table14[[#All],[Object Code]],"&gt;=2000",Table14[[#All],[Object Code]],"&lt;3000"))+(SUMIFS(Table143[[#All],[Total Match]],Table143[[#All],[Object Code]],"&gt;=2000",Table143[[#All],[Object Code]],"&lt;3000"))+(SUMIFS(Table1435[[#All],[Total Match]],Table1435[[#All],[Object Code]],"&gt;=2000",Table1435[[#All],[Object Code]],"&lt;3000"))+(SUMIFS(Table14356[[#All],[Total Match]],Table14356[[#All],[Object Code]],"&gt;=2000",Table14356[[#All],[Object Code]],"&lt;3000"))+(SUMIFS(Table143567[[#All],[Total Match]],Table143567[[#All],[Object Code]],"&gt;=2000",Table143567[[#All],[Object Code]],"&lt;3000"))</f>
        <v>0</v>
      </c>
      <c r="J10" s="53" t="s">
        <v>60</v>
      </c>
    </row>
    <row r="11" spans="1:10" x14ac:dyDescent="0.35">
      <c r="A11" s="49">
        <v>3000</v>
      </c>
      <c r="B11" s="29" t="s">
        <v>62</v>
      </c>
      <c r="C11" s="51">
        <f>(SUMIFS(Table14[[#All],[Total Proposed Costs 
(Grant Funds)]],Table14[[#All],[Object Code]],"&gt;=3000",Table14[[#All],[Object Code]],"&lt;4000"))</f>
        <v>0</v>
      </c>
      <c r="D11" s="51">
        <f>(SUMIFS(Table143[[#All],[Total Proposed Costs 
(Grant Funds)]],Table143[[#All],[Object Code]],"&gt;=3000",Table143[[#All],[Object Code]],"&lt;4000"))</f>
        <v>0</v>
      </c>
      <c r="E11" s="51">
        <f>(SUMIFS(Table1435[[#All],[Total Proposed Costs 
(Grant Funds)]],Table1435[[#All],[Object Code]],"&gt;=3000",Table1435[[#All],[Object Code]],"&lt;4000"))</f>
        <v>0</v>
      </c>
      <c r="F11" s="51">
        <f>(SUMIFS(Table14356[[#All],[Total Proposed Costs 
(Grant Funds)]],Table14356[[#All],[Object Code]],"&gt;=3000",Table14356[[#All],[Object Code]],"&lt;4000"))</f>
        <v>0</v>
      </c>
      <c r="G11" s="51">
        <f>(SUMIFS(Table143567[[#All],[Total Proposed Costs 
(Grant Funds)]],Table143567[[#All],[Object Code]],"&gt;=3000",Table143567[[#All],[Object Code]],"&lt;4000"))</f>
        <v>0</v>
      </c>
      <c r="H11" s="52">
        <f>SUM(Table1[[#This Row],[Year 1 Budget]:[Year 5 Budget]])</f>
        <v>0</v>
      </c>
      <c r="I11" s="51">
        <f>(SUMIFS(Table14[[#All],[Total Match]],Table14[[#All],[Object Code]],"&gt;=3000",Table14[[#All],[Object Code]],"&lt;4000"))+(SUMIFS(Table143[[#All],[Total Match]],Table143[[#All],[Object Code]],"&gt;=3000",Table143[[#All],[Object Code]],"&lt;4000"))+(SUMIFS(Table1435[[#All],[Total Match]],Table1435[[#All],[Object Code]],"&gt;=3000",Table1435[[#All],[Object Code]],"&lt;4000"))+(SUMIFS(Table14356[[#All],[Total Match]],Table14356[[#All],[Object Code]],"&gt;=3000",Table14356[[#All],[Object Code]],"&lt;4000"))+(SUMIFS(Table143567[[#All],[Total Match]],Table143567[[#All],[Object Code]],"&gt;=3000",Table143567[[#All],[Object Code]],"&lt;4000"))</f>
        <v>0</v>
      </c>
      <c r="J11" s="53" t="s">
        <v>60</v>
      </c>
    </row>
    <row r="12" spans="1:10" x14ac:dyDescent="0.35">
      <c r="A12" s="49">
        <v>4000</v>
      </c>
      <c r="B12" s="29" t="s">
        <v>63</v>
      </c>
      <c r="C12" s="51">
        <f>(SUMIFS(Table14[[#All],[Total Proposed Costs 
(Grant Funds)]],Table14[[#All],[Object Code]],"&gt;=4000",Table14[[#All],[Object Code]],"&lt;5000"))</f>
        <v>0</v>
      </c>
      <c r="D12" s="51">
        <f>(SUMIFS(Table143[[#All],[Total Proposed Costs 
(Grant Funds)]],Table143[[#All],[Object Code]],"&gt;=4000",Table143[[#All],[Object Code]],"&lt;5000"))</f>
        <v>0</v>
      </c>
      <c r="E12" s="51">
        <f>(SUMIFS(Table1435[[#All],[Total Proposed Costs 
(Grant Funds)]],Table1435[[#All],[Object Code]],"&gt;=4000",Table1435[[#All],[Object Code]],"&lt;5000"))</f>
        <v>0</v>
      </c>
      <c r="F12" s="51">
        <f>(SUMIFS(Table14356[[#All],[Total Proposed Costs 
(Grant Funds)]],Table14356[[#All],[Object Code]],"&gt;=4000",Table14356[[#All],[Object Code]],"&lt;5000"))</f>
        <v>0</v>
      </c>
      <c r="G12" s="51">
        <f>(SUMIFS(Table143567[[#All],[Total Proposed Costs 
(Grant Funds)]],Table143567[[#All],[Object Code]],"&gt;=4000",Table143567[[#All],[Object Code]],"&lt;5000"))</f>
        <v>0</v>
      </c>
      <c r="H12" s="52">
        <f>SUM(Table1[[#This Row],[Year 1 Budget]:[Year 5 Budget]])</f>
        <v>0</v>
      </c>
      <c r="I12" s="51">
        <f>(SUMIFS(Table14[[#All],[Total Match]],Table14[[#All],[Object Code]],"&gt;=4000",Table14[[#All],[Object Code]],"&lt;5000"))+(SUMIFS(Table143[[#All],[Total Match]],Table143[[#All],[Object Code]],"&gt;=4000",Table143[[#All],[Object Code]],"&lt;5000"))+(SUMIFS(Table1435[[#All],[Total Match]],Table1435[[#All],[Object Code]],"&gt;=4000",Table1435[[#All],[Object Code]],"&lt;5000"))+(SUMIFS(Table14356[[#All],[Total Match]],Table14356[[#All],[Object Code]],"&gt;=4000",Table14356[[#All],[Object Code]],"&lt;5000"))+(SUMIFS(Table143567[[#All],[Total Match]],Table143567[[#All],[Object Code]],"&gt;=4000",Table143567[[#All],[Object Code]],"&lt;5000"))</f>
        <v>0</v>
      </c>
      <c r="J12" s="53" t="s">
        <v>60</v>
      </c>
    </row>
    <row r="13" spans="1:10" x14ac:dyDescent="0.35">
      <c r="A13" s="49">
        <v>5000</v>
      </c>
      <c r="B13" s="29" t="s">
        <v>64</v>
      </c>
      <c r="C13" s="51">
        <f>(SUMIFS(Table14[[#All],[Total Proposed Costs 
(Grant Funds)]],Table14[[#All],[Object Code]],"&gt;=5000",Table14[[#All],[Object Code]],"&lt;6000"))</f>
        <v>0</v>
      </c>
      <c r="D13" s="51">
        <f>(SUMIFS(Table143[[#All],[Total Proposed Costs 
(Grant Funds)]],Table143[[#All],[Object Code]],"&gt;=5000",Table143[[#All],[Object Code]],"&lt;6000"))</f>
        <v>0</v>
      </c>
      <c r="E13" s="51">
        <f>(SUMIFS(Table1435[[#All],[Total Proposed Costs 
(Grant Funds)]],Table1435[[#All],[Object Code]],"&gt;=5000",Table1435[[#All],[Object Code]],"&lt;6000"))</f>
        <v>0</v>
      </c>
      <c r="F13" s="51">
        <f>(SUMIFS(Table14356[[#All],[Total Proposed Costs 
(Grant Funds)]],Table14356[[#All],[Object Code]],"&gt;=5000",Table14356[[#All],[Object Code]],"&lt;6000"))</f>
        <v>0</v>
      </c>
      <c r="G13" s="51">
        <f>(SUMIFS(Table143567[[#All],[Total Proposed Costs 
(Grant Funds)]],Table143567[[#All],[Object Code]],"&gt;=5000",Table143567[[#All],[Object Code]],"&lt;6000"))</f>
        <v>0</v>
      </c>
      <c r="H13" s="52">
        <f>SUM(Table1[[#This Row],[Year 1 Budget]:[Year 5 Budget]])</f>
        <v>0</v>
      </c>
      <c r="I13" s="51">
        <f>(SUMIFS(Table14[[#All],[Total Match]],Table14[[#All],[Object Code]],"&gt;=5000",Table14[[#All],[Object Code]],"&lt;6000"))+(SUMIFS(Table143[[#All],[Total Match]],Table143[[#All],[Object Code]],"&gt;=5000",Table143[[#All],[Object Code]],"&lt;6000"))+(SUMIFS(Table1435[[#All],[Total Match]],Table1435[[#All],[Object Code]],"&gt;=5000",Table1435[[#All],[Object Code]],"&lt;6000"))+(SUMIFS(Table14356[[#All],[Total Match]],Table14356[[#All],[Object Code]],"&gt;=5000",Table14356[[#All],[Object Code]],"&lt;6000"))+(SUMIFS(Table143567[[#All],[Total Match]],Table143567[[#All],[Object Code]],"&gt;=5000",Table143567[[#All],[Object Code]],"&lt;6000"))</f>
        <v>0</v>
      </c>
      <c r="J13" s="53" t="s">
        <v>60</v>
      </c>
    </row>
    <row r="14" spans="1:10" x14ac:dyDescent="0.35">
      <c r="A14" s="49">
        <v>6000</v>
      </c>
      <c r="B14" s="29" t="s">
        <v>65</v>
      </c>
      <c r="C14" s="51">
        <f>(SUMIFS(Table14[[#All],[Total Proposed Costs 
(Grant Funds)]],Table14[[#All],[Object Code]],"&gt;=6000",Table14[[#All],[Object Code]],"&lt;7000"))</f>
        <v>0</v>
      </c>
      <c r="D14" s="51">
        <f>(SUMIFS(Table143[[#All],[Total Proposed Costs 
(Grant Funds)]],Table143[[#All],[Object Code]],"&gt;=6000",Table143[[#All],[Object Code]],"&lt;7000"))</f>
        <v>0</v>
      </c>
      <c r="E14" s="51">
        <f>(SUMIFS(Table1435[[#All],[Total Proposed Costs 
(Grant Funds)]],Table1435[[#All],[Object Code]],"&gt;=6000",Table1435[[#All],[Object Code]],"&lt;7000"))</f>
        <v>0</v>
      </c>
      <c r="F14" s="51">
        <f>(SUMIFS(Table14356[[#All],[Total Proposed Costs 
(Grant Funds)]],Table14356[[#All],[Object Code]],"&gt;=6000",Table14356[[#All],[Object Code]],"&lt;7000"))</f>
        <v>0</v>
      </c>
      <c r="G14" s="51">
        <f>(SUMIFS(Table143567[[#All],[Total Proposed Costs 
(Grant Funds)]],Table143567[[#All],[Object Code]],"&gt;=6000",Table143567[[#All],[Object Code]],"&lt;7000"))</f>
        <v>0</v>
      </c>
      <c r="H14" s="52">
        <f>SUM(Table1[[#This Row],[Year 1 Budget]:[Year 5 Budget]])</f>
        <v>0</v>
      </c>
      <c r="I14" s="51">
        <f>(SUMIFS(Table14[[#All],[Total Match]],Table14[[#All],[Object Code]],"&gt;=6000",Table14[[#All],[Object Code]],"&lt;7000"))+(SUMIFS(Table143[[#All],[Total Match]],Table143[[#All],[Object Code]],"&gt;=6000",Table143[[#All],[Object Code]],"&lt;7000"))+(SUMIFS(Table1435[[#All],[Total Match]],Table1435[[#All],[Object Code]],"&gt;=6000",Table1435[[#All],[Object Code]],"&lt;7000"))+(SUMIFS(Table14356[[#All],[Total Match]],Table14356[[#All],[Object Code]],"&gt;=6000",Table14356[[#All],[Object Code]],"&lt;7000"))+(SUMIFS(Table143567[[#All],[Total Match]],Table143567[[#All],[Object Code]],"&gt;=6000",Table143567[[#All],[Object Code]],"&lt;7000"))</f>
        <v>0</v>
      </c>
      <c r="J14" s="53" t="s">
        <v>60</v>
      </c>
    </row>
    <row r="15" spans="1:10" x14ac:dyDescent="0.35">
      <c r="A15" s="49" t="s">
        <v>60</v>
      </c>
      <c r="B15" s="48" t="s">
        <v>66</v>
      </c>
      <c r="C15" s="54">
        <f t="shared" ref="C15" si="0">SUM(C9:C14)</f>
        <v>0</v>
      </c>
      <c r="D15" s="54">
        <f>SUM(D9:D14)</f>
        <v>0</v>
      </c>
      <c r="E15" s="54">
        <f>SUM(E9:E14)</f>
        <v>0</v>
      </c>
      <c r="F15" s="54">
        <f>SUM(F9:F14)</f>
        <v>0</v>
      </c>
      <c r="G15" s="54">
        <f>SUM(G9:G14)</f>
        <v>0</v>
      </c>
      <c r="H15" s="55">
        <f>SUM(Table1[[#This Row],[Year 1 Budget]:[Year 5 Budget]])</f>
        <v>0</v>
      </c>
      <c r="I15" s="54">
        <f t="shared" ref="I15" si="1">SUM(I9:I14)</f>
        <v>0</v>
      </c>
      <c r="J15" s="56">
        <f>IFERROR(Table1[[#This Row],[Total Match]]/Table1[[#This Row],[Grant Total]],0)</f>
        <v>0</v>
      </c>
    </row>
    <row r="16" spans="1:10" x14ac:dyDescent="0.35">
      <c r="A16" s="49">
        <v>7000</v>
      </c>
      <c r="B16" s="29" t="s">
        <v>67</v>
      </c>
      <c r="C16" s="51">
        <f>(SUMIFS(Table14[[#All],[Total Proposed Costs 
(Grant Funds)]],Table14[[#All],[Object Code]],"&gt;=7000",Table14[[#All],[Object Code]],"&lt;8000"))</f>
        <v>0</v>
      </c>
      <c r="D16" s="51">
        <f>(SUMIFS(Table143[[#All],[Total Proposed Costs 
(Grant Funds)]],Table143[[#All],[Object Code]],"&gt;=7000",Table143[[#All],[Object Code]],"&lt;8000"))</f>
        <v>0</v>
      </c>
      <c r="E16" s="51">
        <f>(SUMIFS(Table1435[[#All],[Total Proposed Costs 
(Grant Funds)]],Table1435[[#All],[Object Code]],"&gt;=7000",Table1435[[#All],[Object Code]],"&lt;8000"))</f>
        <v>0</v>
      </c>
      <c r="F16" s="51">
        <f>(SUMIFS(Table14356[[#All],[Total Proposed Costs 
(Grant Funds)]],Table14356[[#All],[Object Code]],"&gt;=7000",Table14356[[#All],[Object Code]],"&lt;8000"))</f>
        <v>0</v>
      </c>
      <c r="G16" s="51">
        <f>(SUMIFS(Table143567[[#All],[Total Proposed Costs 
(Grant Funds)]],Table143567[[#All],[Object Code]],"&gt;=7000",Table143567[[#All],[Object Code]],"&lt;8000"))</f>
        <v>0</v>
      </c>
      <c r="H16" s="52">
        <f>SUM(Table1[[#This Row],[Year 1 Budget]:[Year 5 Budget]])</f>
        <v>0</v>
      </c>
      <c r="I16" s="51">
        <f>(SUMIFS(Table14[[#All],[Total Match]],Table14[[#All],[Object Code]],"&gt;=7000",Table14[[#All],[Object Code]],"&lt;8000"))+(SUMIFS(Table143[[#All],[Total Match]],Table143[[#All],[Object Code]],"&gt;=7000",Table143[[#All],[Object Code]],"&lt;8000"))+(SUMIFS(Table1435[[#All],[Total Match]],Table1435[[#All],[Object Code]],"&gt;=7000",Table1435[[#All],[Object Code]],"&lt;8000"))+(SUMIFS(Table14356[[#All],[Total Match]],Table14356[[#All],[Object Code]],"&gt;=7000",Table14356[[#All],[Object Code]],"&lt;8000"))+(SUMIFS(Table143567[[#All],[Total Match]],Table143567[[#All],[Object Code]],"&gt;=7000",Table143567[[#All],[Object Code]],"&lt;8000"))</f>
        <v>0</v>
      </c>
      <c r="J16" s="53" t="s">
        <v>60</v>
      </c>
    </row>
    <row r="17" spans="1:10" x14ac:dyDescent="0.35">
      <c r="A17" s="49" t="s">
        <v>60</v>
      </c>
      <c r="B17" s="42" t="s">
        <v>68</v>
      </c>
      <c r="C17" s="54">
        <f>SUM(C15:C16)</f>
        <v>0</v>
      </c>
      <c r="D17" s="54">
        <f>SUM(D15:D16)</f>
        <v>0</v>
      </c>
      <c r="E17" s="54">
        <f t="shared" ref="E17" si="2">SUM(E15:E16)</f>
        <v>0</v>
      </c>
      <c r="F17" s="54">
        <f t="shared" ref="F17" si="3">SUM(F15:F16)</f>
        <v>0</v>
      </c>
      <c r="G17" s="54">
        <f t="shared" ref="G17" si="4">SUM(G15:G16)</f>
        <v>0</v>
      </c>
      <c r="H17" s="55">
        <f>SUM(H15:H16)</f>
        <v>0</v>
      </c>
      <c r="I17" s="54">
        <f>SUM(I15:I16)</f>
        <v>0</v>
      </c>
      <c r="J17" s="56">
        <f>IFERROR(Table1[[#This Row],[Total Match]]/Table1[[#This Row],[Grant Total]],0)</f>
        <v>0</v>
      </c>
    </row>
    <row r="18" spans="1:10" x14ac:dyDescent="0.35">
      <c r="A18" s="29" t="s">
        <v>69</v>
      </c>
    </row>
    <row r="19" spans="1:10" x14ac:dyDescent="0.35">
      <c r="A19" s="29" t="s">
        <v>70</v>
      </c>
    </row>
    <row r="20" spans="1:10" x14ac:dyDescent="0.35">
      <c r="A20" s="31"/>
    </row>
  </sheetData>
  <sheetProtection algorithmName="SHA-512" hashValue="Hio3IkHQIMUAydUo5DbHEQ04MP0iLpk6QDH4XlF5+XWKrBg0D8znCamkpfRWXczRliXCqTNlURksh7kv0734pw==" saltValue="RifLbqnlK2uEoVlmJMa0pA==" spinCount="100000" sheet="1" objects="1" scenarios="1"/>
  <dataValidations count="1">
    <dataValidation allowBlank="1" showErrorMessage="1" sqref="B3:B7" xr:uid="{74D03075-45EF-4551-83B9-83BD418BC7C8}"/>
  </dataValidations>
  <pageMargins left="0.7" right="0.7" top="0.75" bottom="0.75" header="0.3" footer="0.3"/>
  <pageSetup orientation="portrait" r:id="rId1"/>
  <ignoredErrors>
    <ignoredError sqref="C9:J17" calculatedColumn="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B7FEA-31D5-4367-8E32-CDF60B9899F9}">
  <dimension ref="A1:J22"/>
  <sheetViews>
    <sheetView zoomScaleNormal="100" workbookViewId="0"/>
  </sheetViews>
  <sheetFormatPr defaultColWidth="9.23046875" defaultRowHeight="30" customHeight="1" x14ac:dyDescent="0.35"/>
  <cols>
    <col min="1" max="1" width="23.07421875" style="6" customWidth="1"/>
    <col min="2" max="2" width="59.07421875" style="19" customWidth="1"/>
    <col min="3" max="3" width="17.07421875" style="19" customWidth="1"/>
    <col min="4" max="6" width="20.84375" style="19" customWidth="1"/>
    <col min="7" max="7" width="20.84375" style="6" customWidth="1"/>
    <col min="8" max="8" width="20.765625" style="6" customWidth="1"/>
    <col min="9" max="9" width="26.61328125" style="6" bestFit="1" customWidth="1"/>
    <col min="10" max="10" width="20.765625" style="6" customWidth="1"/>
    <col min="11" max="16384" width="9.23046875" style="6"/>
  </cols>
  <sheetData>
    <row r="1" spans="1:10" s="29" customFormat="1" ht="20.149999999999999" customHeight="1" x14ac:dyDescent="0.35">
      <c r="A1" s="43" t="s">
        <v>90</v>
      </c>
      <c r="B1" s="32"/>
      <c r="C1" s="32"/>
      <c r="D1" s="32"/>
      <c r="E1" s="32"/>
      <c r="F1" s="32"/>
      <c r="G1" s="32"/>
      <c r="H1" s="32"/>
      <c r="I1" s="32"/>
      <c r="J1" s="32"/>
    </row>
    <row r="2" spans="1:10" s="29" customFormat="1" ht="20.149999999999999" customHeight="1" x14ac:dyDescent="0.35">
      <c r="A2" s="44" t="s">
        <v>71</v>
      </c>
      <c r="B2" s="32"/>
      <c r="C2" s="32"/>
      <c r="D2" s="32"/>
      <c r="E2" s="32"/>
      <c r="F2" s="32"/>
      <c r="G2" s="32"/>
      <c r="H2" s="32"/>
      <c r="I2" s="32"/>
      <c r="J2" s="32"/>
    </row>
    <row r="3" spans="1:10" s="29" customFormat="1" ht="20.149999999999999" customHeight="1" x14ac:dyDescent="0.35">
      <c r="A3" s="44" t="s">
        <v>69</v>
      </c>
      <c r="B3" s="32"/>
      <c r="C3" s="32"/>
      <c r="D3" s="32"/>
      <c r="E3" s="32"/>
      <c r="F3" s="32"/>
      <c r="G3" s="32"/>
      <c r="H3" s="32"/>
      <c r="I3" s="32"/>
      <c r="J3" s="32"/>
    </row>
    <row r="4" spans="1:10" s="29" customFormat="1" ht="20.149999999999999" customHeight="1" x14ac:dyDescent="0.35">
      <c r="A4" s="44" t="s">
        <v>70</v>
      </c>
      <c r="B4" s="32"/>
      <c r="C4" s="32"/>
      <c r="D4" s="32"/>
      <c r="E4" s="32"/>
      <c r="F4" s="32"/>
      <c r="G4" s="32"/>
      <c r="H4" s="32"/>
      <c r="I4" s="32"/>
      <c r="J4" s="32"/>
    </row>
    <row r="5" spans="1:10" s="29" customFormat="1" ht="15.65" customHeight="1" x14ac:dyDescent="0.35">
      <c r="A5" s="44" t="s">
        <v>14</v>
      </c>
      <c r="B5" s="44" t="str">
        <f>'1. Applicant Information'!B5</f>
        <v>CCSPP Implementation Grant, Cohort 4</v>
      </c>
      <c r="C5" s="44"/>
      <c r="D5" s="57"/>
      <c r="E5" s="57"/>
      <c r="F5" s="57"/>
      <c r="G5" s="44"/>
      <c r="H5" s="44"/>
    </row>
    <row r="6" spans="1:10" s="29" customFormat="1" ht="15.65" customHeight="1" x14ac:dyDescent="0.35">
      <c r="A6" s="44" t="s">
        <v>15</v>
      </c>
      <c r="B6" s="44" t="str">
        <f>'1. Applicant Information'!B6</f>
        <v>2024-25</v>
      </c>
      <c r="C6" s="44"/>
      <c r="D6" s="57"/>
      <c r="E6" s="57"/>
      <c r="F6" s="57"/>
      <c r="G6" s="44"/>
      <c r="H6" s="44"/>
    </row>
    <row r="7" spans="1:10" s="29" customFormat="1" ht="15.5" x14ac:dyDescent="0.35">
      <c r="A7" s="58" t="s">
        <v>16</v>
      </c>
      <c r="B7" s="44" t="str">
        <f>'1. Applicant Information'!B7</f>
        <v>[Enter LEA Name Here]</v>
      </c>
      <c r="C7" s="44"/>
      <c r="D7" s="57"/>
      <c r="E7" s="57"/>
      <c r="F7" s="57"/>
      <c r="G7" s="44"/>
      <c r="H7" s="44"/>
    </row>
    <row r="8" spans="1:10" s="29" customFormat="1" ht="15.65" customHeight="1" x14ac:dyDescent="0.35">
      <c r="A8" s="59" t="s">
        <v>18</v>
      </c>
      <c r="B8" s="44" t="str">
        <f>'1. Applicant Information'!B8</f>
        <v>[Enter LEA CDS Code Here]</v>
      </c>
      <c r="C8" s="44"/>
      <c r="D8" s="57"/>
      <c r="E8" s="57"/>
      <c r="F8" s="57"/>
      <c r="G8" s="44"/>
      <c r="H8" s="44"/>
    </row>
    <row r="9" spans="1:10" s="29" customFormat="1" ht="15.65" customHeight="1" x14ac:dyDescent="0.35">
      <c r="A9" s="59" t="s">
        <v>20</v>
      </c>
      <c r="B9" s="44" t="str">
        <f>'1. Applicant Information'!B9</f>
        <v>[Enter Total Grant Amount Here]</v>
      </c>
      <c r="C9" s="44"/>
      <c r="D9" s="60"/>
      <c r="E9" s="60"/>
      <c r="F9" s="60"/>
      <c r="G9" s="61"/>
      <c r="H9" s="61"/>
    </row>
    <row r="10" spans="1:10" s="32" customFormat="1" ht="62" x14ac:dyDescent="0.35">
      <c r="A10" s="62" t="s">
        <v>49</v>
      </c>
      <c r="B10" s="63" t="s">
        <v>72</v>
      </c>
      <c r="C10" s="63" t="s">
        <v>88</v>
      </c>
      <c r="D10" s="63" t="s">
        <v>73</v>
      </c>
      <c r="E10" s="63" t="s">
        <v>74</v>
      </c>
      <c r="F10" s="63" t="s">
        <v>75</v>
      </c>
      <c r="G10" s="64" t="s">
        <v>76</v>
      </c>
      <c r="H10" s="65" t="s">
        <v>77</v>
      </c>
      <c r="I10" s="63" t="s">
        <v>78</v>
      </c>
      <c r="J10" s="64" t="s">
        <v>57</v>
      </c>
    </row>
    <row r="11" spans="1:10" ht="30" customHeight="1" x14ac:dyDescent="0.35">
      <c r="A11" s="7" t="s">
        <v>79</v>
      </c>
      <c r="B11" s="3" t="s">
        <v>80</v>
      </c>
      <c r="C11" s="3" t="s">
        <v>89</v>
      </c>
      <c r="D11" s="4" t="s">
        <v>81</v>
      </c>
      <c r="E11" s="4" t="s">
        <v>81</v>
      </c>
      <c r="F11" s="4" t="s">
        <v>81</v>
      </c>
      <c r="G11" s="9">
        <f>SUM(Table14[[#This Row],[Proposed Costs  - 
School SIte]:[Proposed Costs - 
Admin Reserve 
(Direct Services)]])</f>
        <v>0</v>
      </c>
      <c r="H11" s="70" t="s">
        <v>82</v>
      </c>
      <c r="I11" s="71" t="s">
        <v>83</v>
      </c>
      <c r="J11" s="9">
        <f>SUM(Table14[[#This Row],[District Match]:[Community Match]])</f>
        <v>0</v>
      </c>
    </row>
    <row r="12" spans="1:10" ht="30" customHeight="1" x14ac:dyDescent="0.35">
      <c r="A12" s="7" t="s">
        <v>79</v>
      </c>
      <c r="B12" s="3" t="s">
        <v>80</v>
      </c>
      <c r="C12" s="3" t="s">
        <v>89</v>
      </c>
      <c r="D12" s="4" t="s">
        <v>81</v>
      </c>
      <c r="E12" s="4" t="s">
        <v>81</v>
      </c>
      <c r="F12" s="4" t="s">
        <v>81</v>
      </c>
      <c r="G12" s="9">
        <f>SUM(Table14[[#This Row],[Proposed Costs  - 
School SIte]:[Proposed Costs - 
Admin Reserve 
(Direct Services)]])</f>
        <v>0</v>
      </c>
      <c r="H12" s="70" t="s">
        <v>82</v>
      </c>
      <c r="I12" s="71" t="s">
        <v>83</v>
      </c>
      <c r="J12" s="9">
        <f>SUM(Table14[[#This Row],[District Match]:[Community Match]])</f>
        <v>0</v>
      </c>
    </row>
    <row r="13" spans="1:10" ht="30" customHeight="1" x14ac:dyDescent="0.35">
      <c r="A13" s="7" t="s">
        <v>79</v>
      </c>
      <c r="B13" s="3" t="s">
        <v>80</v>
      </c>
      <c r="C13" s="3" t="s">
        <v>89</v>
      </c>
      <c r="D13" s="4" t="s">
        <v>81</v>
      </c>
      <c r="E13" s="4" t="s">
        <v>81</v>
      </c>
      <c r="F13" s="4" t="s">
        <v>81</v>
      </c>
      <c r="G13" s="9">
        <f>SUM(Table14[[#This Row],[Proposed Costs  - 
School SIte]:[Proposed Costs - 
Admin Reserve 
(Direct Services)]])</f>
        <v>0</v>
      </c>
      <c r="H13" s="70" t="s">
        <v>82</v>
      </c>
      <c r="I13" s="71" t="s">
        <v>83</v>
      </c>
      <c r="J13" s="9">
        <f>SUM(Table14[[#This Row],[District Match]:[Community Match]])</f>
        <v>0</v>
      </c>
    </row>
    <row r="14" spans="1:10" ht="30" customHeight="1" x14ac:dyDescent="0.35">
      <c r="A14" s="7" t="s">
        <v>79</v>
      </c>
      <c r="B14" s="3" t="s">
        <v>80</v>
      </c>
      <c r="C14" s="3" t="s">
        <v>89</v>
      </c>
      <c r="D14" s="4" t="s">
        <v>81</v>
      </c>
      <c r="E14" s="4" t="s">
        <v>81</v>
      </c>
      <c r="F14" s="4" t="s">
        <v>81</v>
      </c>
      <c r="G14" s="9">
        <f>SUM(Table14[[#This Row],[Proposed Costs  - 
School SIte]:[Proposed Costs - 
Admin Reserve 
(Direct Services)]])</f>
        <v>0</v>
      </c>
      <c r="H14" s="70" t="s">
        <v>82</v>
      </c>
      <c r="I14" s="71" t="s">
        <v>83</v>
      </c>
      <c r="J14" s="9">
        <f>SUM(Table14[[#This Row],[District Match]:[Community Match]])</f>
        <v>0</v>
      </c>
    </row>
    <row r="15" spans="1:10" ht="30" customHeight="1" x14ac:dyDescent="0.35">
      <c r="A15" s="7" t="s">
        <v>79</v>
      </c>
      <c r="B15" s="3" t="s">
        <v>80</v>
      </c>
      <c r="C15" s="3" t="s">
        <v>89</v>
      </c>
      <c r="D15" s="4" t="s">
        <v>81</v>
      </c>
      <c r="E15" s="4" t="s">
        <v>81</v>
      </c>
      <c r="F15" s="4" t="s">
        <v>81</v>
      </c>
      <c r="G15" s="9">
        <f>SUM(Table14[[#This Row],[Proposed Costs  - 
School SIte]:[Proposed Costs - 
Admin Reserve 
(Direct Services)]])</f>
        <v>0</v>
      </c>
      <c r="H15" s="70" t="s">
        <v>82</v>
      </c>
      <c r="I15" s="71" t="s">
        <v>83</v>
      </c>
      <c r="J15" s="9">
        <f>SUM(Table14[[#This Row],[District Match]:[Community Match]])</f>
        <v>0</v>
      </c>
    </row>
    <row r="16" spans="1:10" ht="30" customHeight="1" x14ac:dyDescent="0.35">
      <c r="A16" s="7" t="s">
        <v>79</v>
      </c>
      <c r="B16" s="3" t="s">
        <v>80</v>
      </c>
      <c r="C16" s="3" t="s">
        <v>89</v>
      </c>
      <c r="D16" s="4" t="s">
        <v>81</v>
      </c>
      <c r="E16" s="4" t="s">
        <v>81</v>
      </c>
      <c r="F16" s="4" t="s">
        <v>81</v>
      </c>
      <c r="G16" s="9">
        <f>SUM(Table14[[#This Row],[Proposed Costs  - 
School SIte]:[Proposed Costs - 
Admin Reserve 
(Direct Services)]])</f>
        <v>0</v>
      </c>
      <c r="H16" s="70" t="s">
        <v>82</v>
      </c>
      <c r="I16" s="71" t="s">
        <v>83</v>
      </c>
      <c r="J16" s="9">
        <f>SUM(Table14[[#This Row],[District Match]:[Community Match]])</f>
        <v>0</v>
      </c>
    </row>
    <row r="17" spans="1:10" ht="30" customHeight="1" x14ac:dyDescent="0.35">
      <c r="A17" s="8" t="s">
        <v>60</v>
      </c>
      <c r="B17" s="2" t="s">
        <v>66</v>
      </c>
      <c r="C17" s="2" t="s">
        <v>60</v>
      </c>
      <c r="D17" s="5">
        <f t="shared" ref="D17:I17" si="0">SUM(D11:D16)</f>
        <v>0</v>
      </c>
      <c r="E17" s="5">
        <f t="shared" si="0"/>
        <v>0</v>
      </c>
      <c r="F17" s="5">
        <f t="shared" si="0"/>
        <v>0</v>
      </c>
      <c r="G17" s="9">
        <f t="shared" si="0"/>
        <v>0</v>
      </c>
      <c r="H17" s="72">
        <f t="shared" si="0"/>
        <v>0</v>
      </c>
      <c r="I17" s="73">
        <f t="shared" si="0"/>
        <v>0</v>
      </c>
      <c r="J17" s="9">
        <f>SUM(Table14[[#This Row],[District Match]:[Community Match]])</f>
        <v>0</v>
      </c>
    </row>
    <row r="18" spans="1:10" ht="30" customHeight="1" x14ac:dyDescent="0.35">
      <c r="A18" s="7">
        <v>7000</v>
      </c>
      <c r="B18" s="3" t="s">
        <v>84</v>
      </c>
      <c r="C18" s="3" t="s">
        <v>60</v>
      </c>
      <c r="D18" s="4" t="s">
        <v>81</v>
      </c>
      <c r="E18" s="4" t="s">
        <v>81</v>
      </c>
      <c r="F18" s="4" t="s">
        <v>81</v>
      </c>
      <c r="G18" s="9">
        <f>SUM(Table14[[#This Row],[Proposed Costs  - 
School SIte]:[Proposed Costs - 
Admin Reserve 
(Direct Services)]])</f>
        <v>0</v>
      </c>
      <c r="H18" s="70" t="s">
        <v>82</v>
      </c>
      <c r="I18" s="71" t="s">
        <v>83</v>
      </c>
      <c r="J18" s="9">
        <f>SUM(Table14[[#This Row],[District Match]:[Community Match]])</f>
        <v>0</v>
      </c>
    </row>
    <row r="19" spans="1:10" ht="30" customHeight="1" x14ac:dyDescent="0.35">
      <c r="A19" s="12" t="s">
        <v>60</v>
      </c>
      <c r="B19" s="13" t="s">
        <v>85</v>
      </c>
      <c r="C19" s="13" t="s">
        <v>60</v>
      </c>
      <c r="D19" s="10">
        <f t="shared" ref="D19:F19" si="1">SUM(D17:D18)</f>
        <v>0</v>
      </c>
      <c r="E19" s="10">
        <f t="shared" si="1"/>
        <v>0</v>
      </c>
      <c r="F19" s="10">
        <f t="shared" si="1"/>
        <v>0</v>
      </c>
      <c r="G19" s="14">
        <f>SUM(G17:G18)</f>
        <v>0</v>
      </c>
      <c r="H19" s="74">
        <f>SUM(H17:H18)</f>
        <v>0</v>
      </c>
      <c r="I19" s="75">
        <f t="shared" ref="I19" si="2">SUM(I17:I18)</f>
        <v>0</v>
      </c>
      <c r="J19" s="14">
        <f>SUM(Table14[[#This Row],[District Match]:[Community Match]])</f>
        <v>0</v>
      </c>
    </row>
    <row r="20" spans="1:10" ht="30" customHeight="1" x14ac:dyDescent="0.35">
      <c r="A20" s="1"/>
    </row>
    <row r="21" spans="1:10" ht="30" customHeight="1" x14ac:dyDescent="0.35">
      <c r="A21" s="1"/>
    </row>
    <row r="22" spans="1:10" ht="30" customHeight="1" x14ac:dyDescent="0.35">
      <c r="A22" s="1"/>
    </row>
  </sheetData>
  <sheetProtection formatCells="0" selectLockedCells="1"/>
  <dataValidations count="1">
    <dataValidation allowBlank="1" showErrorMessage="1" sqref="B5:I9" xr:uid="{EFF12C59-FACB-4026-BACE-7059DD8327E3}"/>
  </dataValidations>
  <pageMargins left="0.7" right="0.7" top="0.75" bottom="0.75" header="0.3" footer="0.3"/>
  <pageSetup orientation="portrait" r:id="rId1"/>
  <ignoredErrors>
    <ignoredError sqref="G11:G16 G18:G19 H11:H16 H18"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35FA-B565-43EC-B75A-B53078F23F5C}">
  <dimension ref="A1:J22"/>
  <sheetViews>
    <sheetView zoomScaleNormal="100" workbookViewId="0"/>
  </sheetViews>
  <sheetFormatPr defaultColWidth="9.23046875" defaultRowHeight="30" customHeight="1" x14ac:dyDescent="0.35"/>
  <cols>
    <col min="1" max="1" width="23.07421875" style="6" customWidth="1"/>
    <col min="2" max="2" width="59.07421875" style="19" customWidth="1"/>
    <col min="3" max="3" width="17.07421875" style="19" customWidth="1"/>
    <col min="4" max="6" width="20.84375" style="19" customWidth="1"/>
    <col min="7" max="7" width="20.84375" style="6" customWidth="1"/>
    <col min="8" max="10" width="20.765625" style="6" customWidth="1"/>
    <col min="11" max="16384" width="9.23046875" style="6"/>
  </cols>
  <sheetData>
    <row r="1" spans="1:10" s="29" customFormat="1" ht="20.149999999999999" customHeight="1" x14ac:dyDescent="0.35">
      <c r="A1" s="43" t="s">
        <v>91</v>
      </c>
      <c r="B1" s="32"/>
      <c r="C1" s="32"/>
      <c r="D1" s="32"/>
      <c r="E1" s="32"/>
      <c r="F1" s="32"/>
      <c r="G1" s="32"/>
      <c r="H1" s="32"/>
      <c r="I1" s="32"/>
      <c r="J1" s="32"/>
    </row>
    <row r="2" spans="1:10" s="29" customFormat="1" ht="20.149999999999999" customHeight="1" x14ac:dyDescent="0.35">
      <c r="A2" s="44" t="s">
        <v>71</v>
      </c>
      <c r="B2" s="32"/>
      <c r="C2" s="32"/>
      <c r="D2" s="32"/>
      <c r="E2" s="32"/>
      <c r="F2" s="32"/>
      <c r="G2" s="32"/>
      <c r="H2" s="32"/>
      <c r="I2" s="32"/>
      <c r="J2" s="32"/>
    </row>
    <row r="3" spans="1:10" s="29" customFormat="1" ht="20.149999999999999" customHeight="1" x14ac:dyDescent="0.35">
      <c r="A3" s="44" t="s">
        <v>69</v>
      </c>
      <c r="B3" s="32"/>
      <c r="C3" s="32"/>
      <c r="D3" s="32"/>
      <c r="E3" s="32"/>
      <c r="F3" s="32"/>
      <c r="G3" s="32"/>
      <c r="H3" s="32"/>
      <c r="I3" s="32"/>
      <c r="J3" s="32"/>
    </row>
    <row r="4" spans="1:10" s="29" customFormat="1" ht="20.149999999999999" customHeight="1" x14ac:dyDescent="0.35">
      <c r="A4" s="44" t="s">
        <v>70</v>
      </c>
      <c r="B4" s="32"/>
      <c r="C4" s="32"/>
      <c r="D4" s="32"/>
      <c r="E4" s="32"/>
      <c r="F4" s="32"/>
      <c r="G4" s="32"/>
      <c r="H4" s="32"/>
      <c r="I4" s="32"/>
      <c r="J4" s="32"/>
    </row>
    <row r="5" spans="1:10" s="29" customFormat="1" ht="15.65" customHeight="1" x14ac:dyDescent="0.35">
      <c r="A5" s="44" t="s">
        <v>14</v>
      </c>
      <c r="B5" s="44" t="str">
        <f>'1. Applicant Information'!B5</f>
        <v>CCSPP Implementation Grant, Cohort 4</v>
      </c>
      <c r="C5" s="44"/>
      <c r="D5" s="57"/>
      <c r="E5" s="57"/>
      <c r="F5" s="57"/>
      <c r="G5" s="44"/>
      <c r="H5" s="44"/>
    </row>
    <row r="6" spans="1:10" s="29" customFormat="1" ht="15.65" customHeight="1" x14ac:dyDescent="0.35">
      <c r="A6" s="44" t="s">
        <v>15</v>
      </c>
      <c r="B6" s="44" t="str">
        <f>'1. Applicant Information'!B6</f>
        <v>2024-25</v>
      </c>
      <c r="C6" s="44"/>
      <c r="D6" s="57"/>
      <c r="E6" s="57"/>
      <c r="F6" s="57"/>
      <c r="G6" s="44"/>
      <c r="H6" s="44"/>
    </row>
    <row r="7" spans="1:10" s="29" customFormat="1" ht="15.5" x14ac:dyDescent="0.35">
      <c r="A7" s="58" t="s">
        <v>16</v>
      </c>
      <c r="B7" s="44" t="str">
        <f>'1. Applicant Information'!B7</f>
        <v>[Enter LEA Name Here]</v>
      </c>
      <c r="C7" s="44"/>
      <c r="D7" s="57"/>
      <c r="E7" s="57"/>
      <c r="F7" s="57"/>
      <c r="G7" s="44"/>
      <c r="H7" s="44"/>
    </row>
    <row r="8" spans="1:10" s="29" customFormat="1" ht="15.65" customHeight="1" x14ac:dyDescent="0.35">
      <c r="A8" s="59" t="s">
        <v>18</v>
      </c>
      <c r="B8" s="44" t="str">
        <f>'1. Applicant Information'!B8</f>
        <v>[Enter LEA CDS Code Here]</v>
      </c>
      <c r="C8" s="44"/>
      <c r="D8" s="57"/>
      <c r="E8" s="57"/>
      <c r="F8" s="57"/>
      <c r="G8" s="44"/>
      <c r="H8" s="44"/>
    </row>
    <row r="9" spans="1:10" s="29" customFormat="1" ht="15.65" customHeight="1" x14ac:dyDescent="0.35">
      <c r="A9" s="59" t="s">
        <v>20</v>
      </c>
      <c r="B9" s="44" t="str">
        <f>'1. Applicant Information'!B9</f>
        <v>[Enter Total Grant Amount Here]</v>
      </c>
      <c r="C9" s="44"/>
      <c r="D9" s="60"/>
      <c r="E9" s="60"/>
      <c r="F9" s="60"/>
      <c r="G9" s="61"/>
      <c r="H9" s="61"/>
    </row>
    <row r="10" spans="1:10" s="32" customFormat="1" ht="62" x14ac:dyDescent="0.35">
      <c r="A10" s="62" t="s">
        <v>49</v>
      </c>
      <c r="B10" s="63" t="s">
        <v>72</v>
      </c>
      <c r="C10" s="63" t="s">
        <v>88</v>
      </c>
      <c r="D10" s="63" t="s">
        <v>73</v>
      </c>
      <c r="E10" s="63" t="s">
        <v>74</v>
      </c>
      <c r="F10" s="63" t="s">
        <v>75</v>
      </c>
      <c r="G10" s="64" t="s">
        <v>76</v>
      </c>
      <c r="H10" s="65" t="s">
        <v>77</v>
      </c>
      <c r="I10" s="63" t="s">
        <v>78</v>
      </c>
      <c r="J10" s="64" t="s">
        <v>57</v>
      </c>
    </row>
    <row r="11" spans="1:10" ht="30" customHeight="1" x14ac:dyDescent="0.35">
      <c r="A11" s="7" t="s">
        <v>79</v>
      </c>
      <c r="B11" s="3" t="s">
        <v>80</v>
      </c>
      <c r="C11" s="3" t="s">
        <v>89</v>
      </c>
      <c r="D11" s="71" t="s">
        <v>81</v>
      </c>
      <c r="E11" s="71" t="s">
        <v>81</v>
      </c>
      <c r="F11" s="71" t="s">
        <v>81</v>
      </c>
      <c r="G11" s="9">
        <f>SUM(Table143[[#This Row],[Proposed Costs  - 
School SIte]:[Proposed Costs - 
Admin Reserve 
(Direct Services)]])</f>
        <v>0</v>
      </c>
      <c r="H11" s="70" t="s">
        <v>82</v>
      </c>
      <c r="I11" s="71" t="s">
        <v>83</v>
      </c>
      <c r="J11" s="9">
        <f>SUM(Table143[[#This Row],[District Match]:[Community Match]])</f>
        <v>0</v>
      </c>
    </row>
    <row r="12" spans="1:10" ht="30" customHeight="1" x14ac:dyDescent="0.35">
      <c r="A12" s="7" t="s">
        <v>79</v>
      </c>
      <c r="B12" s="3" t="s">
        <v>80</v>
      </c>
      <c r="C12" s="3" t="s">
        <v>89</v>
      </c>
      <c r="D12" s="71" t="s">
        <v>81</v>
      </c>
      <c r="E12" s="71" t="s">
        <v>81</v>
      </c>
      <c r="F12" s="71" t="s">
        <v>81</v>
      </c>
      <c r="G12" s="9">
        <f>SUM(Table143[[#This Row],[Proposed Costs  - 
School SIte]:[Proposed Costs - 
Admin Reserve 
(Direct Services)]])</f>
        <v>0</v>
      </c>
      <c r="H12" s="70" t="s">
        <v>82</v>
      </c>
      <c r="I12" s="71" t="s">
        <v>83</v>
      </c>
      <c r="J12" s="9">
        <f>SUM(Table143[[#This Row],[District Match]:[Community Match]])</f>
        <v>0</v>
      </c>
    </row>
    <row r="13" spans="1:10" ht="30" customHeight="1" x14ac:dyDescent="0.35">
      <c r="A13" s="7" t="s">
        <v>79</v>
      </c>
      <c r="B13" s="3" t="s">
        <v>80</v>
      </c>
      <c r="C13" s="3" t="s">
        <v>89</v>
      </c>
      <c r="D13" s="71" t="s">
        <v>81</v>
      </c>
      <c r="E13" s="71" t="s">
        <v>81</v>
      </c>
      <c r="F13" s="71" t="s">
        <v>81</v>
      </c>
      <c r="G13" s="9">
        <f>SUM(Table143[[#This Row],[Proposed Costs  - 
School SIte]:[Proposed Costs - 
Admin Reserve 
(Direct Services)]])</f>
        <v>0</v>
      </c>
      <c r="H13" s="70" t="s">
        <v>82</v>
      </c>
      <c r="I13" s="71" t="s">
        <v>83</v>
      </c>
      <c r="J13" s="9">
        <f>SUM(Table143[[#This Row],[District Match]:[Community Match]])</f>
        <v>0</v>
      </c>
    </row>
    <row r="14" spans="1:10" ht="30" customHeight="1" x14ac:dyDescent="0.35">
      <c r="A14" s="7" t="s">
        <v>79</v>
      </c>
      <c r="B14" s="3" t="s">
        <v>80</v>
      </c>
      <c r="C14" s="3" t="s">
        <v>89</v>
      </c>
      <c r="D14" s="71" t="s">
        <v>81</v>
      </c>
      <c r="E14" s="71" t="s">
        <v>81</v>
      </c>
      <c r="F14" s="71" t="s">
        <v>81</v>
      </c>
      <c r="G14" s="9">
        <f>SUM(Table143[[#This Row],[Proposed Costs  - 
School SIte]:[Proposed Costs - 
Admin Reserve 
(Direct Services)]])</f>
        <v>0</v>
      </c>
      <c r="H14" s="70" t="s">
        <v>82</v>
      </c>
      <c r="I14" s="71" t="s">
        <v>83</v>
      </c>
      <c r="J14" s="9">
        <f>SUM(Table143[[#This Row],[District Match]:[Community Match]])</f>
        <v>0</v>
      </c>
    </row>
    <row r="15" spans="1:10" ht="30" customHeight="1" x14ac:dyDescent="0.35">
      <c r="A15" s="7" t="s">
        <v>79</v>
      </c>
      <c r="B15" s="3" t="s">
        <v>80</v>
      </c>
      <c r="C15" s="3" t="s">
        <v>89</v>
      </c>
      <c r="D15" s="71" t="s">
        <v>81</v>
      </c>
      <c r="E15" s="71" t="s">
        <v>81</v>
      </c>
      <c r="F15" s="71" t="s">
        <v>81</v>
      </c>
      <c r="G15" s="9">
        <f>SUM(Table143[[#This Row],[Proposed Costs  - 
School SIte]:[Proposed Costs - 
Admin Reserve 
(Direct Services)]])</f>
        <v>0</v>
      </c>
      <c r="H15" s="70" t="s">
        <v>82</v>
      </c>
      <c r="I15" s="71" t="s">
        <v>83</v>
      </c>
      <c r="J15" s="9">
        <f>SUM(Table143[[#This Row],[District Match]:[Community Match]])</f>
        <v>0</v>
      </c>
    </row>
    <row r="16" spans="1:10" ht="30" customHeight="1" x14ac:dyDescent="0.35">
      <c r="A16" s="7" t="s">
        <v>79</v>
      </c>
      <c r="B16" s="3" t="s">
        <v>80</v>
      </c>
      <c r="C16" s="3" t="s">
        <v>89</v>
      </c>
      <c r="D16" s="71" t="s">
        <v>81</v>
      </c>
      <c r="E16" s="71" t="s">
        <v>81</v>
      </c>
      <c r="F16" s="71" t="s">
        <v>81</v>
      </c>
      <c r="G16" s="9">
        <f>SUM(Table143[[#This Row],[Proposed Costs  - 
School SIte]:[Proposed Costs - 
Admin Reserve 
(Direct Services)]])</f>
        <v>0</v>
      </c>
      <c r="H16" s="70" t="s">
        <v>82</v>
      </c>
      <c r="I16" s="71" t="s">
        <v>83</v>
      </c>
      <c r="J16" s="9">
        <f>SUM(Table143[[#This Row],[District Match]:[Community Match]])</f>
        <v>0</v>
      </c>
    </row>
    <row r="17" spans="1:10" ht="30" customHeight="1" x14ac:dyDescent="0.35">
      <c r="A17" s="8" t="s">
        <v>60</v>
      </c>
      <c r="B17" s="2" t="s">
        <v>66</v>
      </c>
      <c r="C17" s="2" t="s">
        <v>60</v>
      </c>
      <c r="D17" s="5">
        <f t="shared" ref="D17:F17" si="0">SUM(D11:D16)</f>
        <v>0</v>
      </c>
      <c r="E17" s="5">
        <f t="shared" si="0"/>
        <v>0</v>
      </c>
      <c r="F17" s="5">
        <f t="shared" si="0"/>
        <v>0</v>
      </c>
      <c r="G17" s="9">
        <f>SUM(G11:G16)</f>
        <v>0</v>
      </c>
      <c r="H17" s="11">
        <f>SUM(H11:H16)</f>
        <v>0</v>
      </c>
      <c r="I17" s="5">
        <f>SUM(I11:I16)</f>
        <v>0</v>
      </c>
      <c r="J17" s="9">
        <f>SUM(Table143[[#This Row],[District Match]:[Community Match]])</f>
        <v>0</v>
      </c>
    </row>
    <row r="18" spans="1:10" ht="30" customHeight="1" x14ac:dyDescent="0.35">
      <c r="A18" s="7">
        <v>7000</v>
      </c>
      <c r="B18" s="3" t="s">
        <v>84</v>
      </c>
      <c r="C18" s="3" t="s">
        <v>60</v>
      </c>
      <c r="D18" s="71" t="s">
        <v>81</v>
      </c>
      <c r="E18" s="71" t="s">
        <v>81</v>
      </c>
      <c r="F18" s="71" t="s">
        <v>81</v>
      </c>
      <c r="G18" s="9">
        <f>SUM(Table143[[#This Row],[Proposed Costs  - 
School SIte]:[Proposed Costs - 
Admin Reserve 
(Direct Services)]])</f>
        <v>0</v>
      </c>
      <c r="H18" s="70" t="s">
        <v>82</v>
      </c>
      <c r="I18" s="71" t="s">
        <v>83</v>
      </c>
      <c r="J18" s="9">
        <f>SUM(Table143[[#This Row],[District Match]:[Community Match]])</f>
        <v>0</v>
      </c>
    </row>
    <row r="19" spans="1:10" ht="30" customHeight="1" x14ac:dyDescent="0.35">
      <c r="A19" s="12" t="s">
        <v>60</v>
      </c>
      <c r="B19" s="13" t="s">
        <v>85</v>
      </c>
      <c r="C19" s="13" t="s">
        <v>60</v>
      </c>
      <c r="D19" s="10">
        <f t="shared" ref="D19:F19" si="1">SUM(D17:D18)</f>
        <v>0</v>
      </c>
      <c r="E19" s="10">
        <f t="shared" si="1"/>
        <v>0</v>
      </c>
      <c r="F19" s="10">
        <f t="shared" si="1"/>
        <v>0</v>
      </c>
      <c r="G19" s="14">
        <f>SUM(G17:G18)</f>
        <v>0</v>
      </c>
      <c r="H19" s="15">
        <f>SUM(H17:H18)</f>
        <v>0</v>
      </c>
      <c r="I19" s="10">
        <f t="shared" ref="I19" si="2">SUM(I17:I18)</f>
        <v>0</v>
      </c>
      <c r="J19" s="14">
        <f>SUM(Table143[[#This Row],[District Match]:[Community Match]])</f>
        <v>0</v>
      </c>
    </row>
    <row r="20" spans="1:10" ht="30" customHeight="1" x14ac:dyDescent="0.35">
      <c r="A20" s="1"/>
    </row>
    <row r="21" spans="1:10" ht="30" customHeight="1" x14ac:dyDescent="0.35">
      <c r="A21" s="1"/>
    </row>
    <row r="22" spans="1:10" ht="30" customHeight="1" x14ac:dyDescent="0.35">
      <c r="A22" s="1"/>
    </row>
  </sheetData>
  <sheetProtection formatCells="0" insertRows="0" deleteRows="0" sort="0"/>
  <dataValidations count="1">
    <dataValidation allowBlank="1" showErrorMessage="1" sqref="B5:I9" xr:uid="{933DF977-2F08-4B10-BA95-46C665BBFFEA}"/>
  </dataValidations>
  <pageMargins left="0.7" right="0.7" top="0.75" bottom="0.75" header="0.3" footer="0.3"/>
  <pageSetup orientation="portrait" r:id="rId1"/>
  <ignoredErrors>
    <ignoredError sqref="G11:G16 G18:G19 H11:H14 H18:H19 H15:H16"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DE7E1-9DC1-449B-A4BE-6CFF87F590EA}">
  <dimension ref="A1:J22"/>
  <sheetViews>
    <sheetView zoomScaleNormal="100" workbookViewId="0"/>
  </sheetViews>
  <sheetFormatPr defaultColWidth="9.23046875" defaultRowHeight="30" customHeight="1" x14ac:dyDescent="0.35"/>
  <cols>
    <col min="1" max="1" width="23.07421875" style="6" customWidth="1"/>
    <col min="2" max="2" width="59.07421875" style="19" customWidth="1"/>
    <col min="3" max="3" width="17.07421875" style="19" customWidth="1"/>
    <col min="4" max="6" width="20.84375" style="19" customWidth="1"/>
    <col min="7" max="7" width="20.84375" style="6" customWidth="1"/>
    <col min="8" max="10" width="20.765625" style="6" customWidth="1"/>
    <col min="11" max="16384" width="9.23046875" style="6"/>
  </cols>
  <sheetData>
    <row r="1" spans="1:10" s="29" customFormat="1" ht="20.149999999999999" customHeight="1" x14ac:dyDescent="0.35">
      <c r="A1" s="43" t="s">
        <v>92</v>
      </c>
      <c r="B1" s="32"/>
      <c r="C1" s="32"/>
      <c r="D1" s="32"/>
      <c r="E1" s="32"/>
      <c r="F1" s="32"/>
      <c r="G1" s="32"/>
      <c r="H1" s="32"/>
      <c r="I1" s="32"/>
      <c r="J1" s="32"/>
    </row>
    <row r="2" spans="1:10" s="29" customFormat="1" ht="20.149999999999999" customHeight="1" x14ac:dyDescent="0.35">
      <c r="A2" s="44" t="s">
        <v>71</v>
      </c>
      <c r="B2" s="32"/>
      <c r="C2" s="32"/>
      <c r="D2" s="32"/>
      <c r="E2" s="32"/>
      <c r="F2" s="32"/>
      <c r="G2" s="32"/>
      <c r="H2" s="32"/>
      <c r="I2" s="32"/>
      <c r="J2" s="32"/>
    </row>
    <row r="3" spans="1:10" s="29" customFormat="1" ht="20.149999999999999" customHeight="1" x14ac:dyDescent="0.35">
      <c r="A3" s="44" t="s">
        <v>69</v>
      </c>
      <c r="B3" s="32"/>
      <c r="C3" s="32"/>
      <c r="D3" s="32"/>
      <c r="E3" s="32"/>
      <c r="F3" s="32"/>
      <c r="G3" s="32"/>
      <c r="H3" s="32"/>
      <c r="I3" s="32"/>
      <c r="J3" s="32"/>
    </row>
    <row r="4" spans="1:10" s="29" customFormat="1" ht="20.149999999999999" customHeight="1" x14ac:dyDescent="0.35">
      <c r="A4" s="44" t="s">
        <v>70</v>
      </c>
      <c r="B4" s="32"/>
      <c r="C4" s="32"/>
      <c r="D4" s="32"/>
      <c r="E4" s="32"/>
      <c r="F4" s="32"/>
      <c r="G4" s="32"/>
      <c r="H4" s="32"/>
      <c r="I4" s="32"/>
      <c r="J4" s="32"/>
    </row>
    <row r="5" spans="1:10" s="29" customFormat="1" ht="15.65" customHeight="1" x14ac:dyDescent="0.35">
      <c r="A5" s="44" t="s">
        <v>14</v>
      </c>
      <c r="B5" s="44" t="str">
        <f>'1. Applicant Information'!B5</f>
        <v>CCSPP Implementation Grant, Cohort 4</v>
      </c>
      <c r="C5" s="44"/>
      <c r="D5" s="57"/>
      <c r="E5" s="57"/>
      <c r="F5" s="57"/>
      <c r="G5" s="44"/>
      <c r="H5" s="44"/>
    </row>
    <row r="6" spans="1:10" s="29" customFormat="1" ht="15.65" customHeight="1" x14ac:dyDescent="0.35">
      <c r="A6" s="44" t="s">
        <v>15</v>
      </c>
      <c r="B6" s="44" t="str">
        <f>'1. Applicant Information'!B6</f>
        <v>2024-25</v>
      </c>
      <c r="C6" s="44"/>
      <c r="D6" s="57"/>
      <c r="E6" s="57"/>
      <c r="F6" s="57"/>
      <c r="G6" s="44"/>
      <c r="H6" s="44"/>
    </row>
    <row r="7" spans="1:10" s="29" customFormat="1" ht="15.5" x14ac:dyDescent="0.35">
      <c r="A7" s="58" t="s">
        <v>16</v>
      </c>
      <c r="B7" s="44" t="str">
        <f>'1. Applicant Information'!B7</f>
        <v>[Enter LEA Name Here]</v>
      </c>
      <c r="C7" s="44"/>
      <c r="D7" s="57"/>
      <c r="E7" s="57"/>
      <c r="F7" s="57"/>
      <c r="G7" s="44"/>
      <c r="H7" s="44"/>
    </row>
    <row r="8" spans="1:10" s="29" customFormat="1" ht="15.65" customHeight="1" x14ac:dyDescent="0.35">
      <c r="A8" s="59" t="s">
        <v>18</v>
      </c>
      <c r="B8" s="44" t="str">
        <f>'1. Applicant Information'!B8</f>
        <v>[Enter LEA CDS Code Here]</v>
      </c>
      <c r="C8" s="44"/>
      <c r="D8" s="57"/>
      <c r="E8" s="57"/>
      <c r="F8" s="57"/>
      <c r="G8" s="44"/>
      <c r="H8" s="44"/>
    </row>
    <row r="9" spans="1:10" s="29" customFormat="1" ht="15.65" customHeight="1" x14ac:dyDescent="0.35">
      <c r="A9" s="59" t="s">
        <v>20</v>
      </c>
      <c r="B9" s="44" t="str">
        <f>'1. Applicant Information'!B9</f>
        <v>[Enter Total Grant Amount Here]</v>
      </c>
      <c r="C9" s="44"/>
      <c r="D9" s="60"/>
      <c r="E9" s="60"/>
      <c r="F9" s="60"/>
      <c r="G9" s="61"/>
      <c r="H9" s="61"/>
    </row>
    <row r="10" spans="1:10" s="32" customFormat="1" ht="62" x14ac:dyDescent="0.35">
      <c r="A10" s="62" t="s">
        <v>49</v>
      </c>
      <c r="B10" s="63" t="s">
        <v>72</v>
      </c>
      <c r="C10" s="63" t="s">
        <v>88</v>
      </c>
      <c r="D10" s="63" t="s">
        <v>73</v>
      </c>
      <c r="E10" s="63" t="s">
        <v>74</v>
      </c>
      <c r="F10" s="63" t="s">
        <v>75</v>
      </c>
      <c r="G10" s="64" t="s">
        <v>76</v>
      </c>
      <c r="H10" s="65" t="s">
        <v>77</v>
      </c>
      <c r="I10" s="63" t="s">
        <v>78</v>
      </c>
      <c r="J10" s="64" t="s">
        <v>57</v>
      </c>
    </row>
    <row r="11" spans="1:10" ht="30" customHeight="1" x14ac:dyDescent="0.35">
      <c r="A11" s="7" t="s">
        <v>79</v>
      </c>
      <c r="B11" s="3" t="s">
        <v>80</v>
      </c>
      <c r="C11" s="3" t="s">
        <v>89</v>
      </c>
      <c r="D11" s="71" t="s">
        <v>81</v>
      </c>
      <c r="E11" s="71" t="s">
        <v>81</v>
      </c>
      <c r="F11" s="71" t="s">
        <v>81</v>
      </c>
      <c r="G11" s="9">
        <f>SUM(Table1435[[#This Row],[Proposed Costs  - 
School SIte]:[Proposed Costs - 
Admin Reserve 
(Direct Services)]])</f>
        <v>0</v>
      </c>
      <c r="H11" s="70" t="s">
        <v>82</v>
      </c>
      <c r="I11" s="71" t="s">
        <v>83</v>
      </c>
      <c r="J11" s="9">
        <f>SUM(Table1435[[#This Row],[District Match]:[Community Match]])</f>
        <v>0</v>
      </c>
    </row>
    <row r="12" spans="1:10" ht="30" customHeight="1" x14ac:dyDescent="0.35">
      <c r="A12" s="7" t="s">
        <v>79</v>
      </c>
      <c r="B12" s="3" t="s">
        <v>80</v>
      </c>
      <c r="C12" s="3" t="s">
        <v>89</v>
      </c>
      <c r="D12" s="71" t="s">
        <v>81</v>
      </c>
      <c r="E12" s="71" t="s">
        <v>81</v>
      </c>
      <c r="F12" s="71" t="s">
        <v>81</v>
      </c>
      <c r="G12" s="9">
        <f>SUM(Table1435[[#This Row],[Proposed Costs  - 
School SIte]:[Proposed Costs - 
Admin Reserve 
(Direct Services)]])</f>
        <v>0</v>
      </c>
      <c r="H12" s="70" t="s">
        <v>82</v>
      </c>
      <c r="I12" s="71" t="s">
        <v>83</v>
      </c>
      <c r="J12" s="9">
        <f>SUM(Table1435[[#This Row],[District Match]:[Community Match]])</f>
        <v>0</v>
      </c>
    </row>
    <row r="13" spans="1:10" ht="30" customHeight="1" x14ac:dyDescent="0.35">
      <c r="A13" s="7" t="s">
        <v>79</v>
      </c>
      <c r="B13" s="3" t="s">
        <v>80</v>
      </c>
      <c r="C13" s="3" t="s">
        <v>89</v>
      </c>
      <c r="D13" s="71" t="s">
        <v>81</v>
      </c>
      <c r="E13" s="71" t="s">
        <v>81</v>
      </c>
      <c r="F13" s="71" t="s">
        <v>81</v>
      </c>
      <c r="G13" s="9">
        <f>SUM(Table1435[[#This Row],[Proposed Costs  - 
School SIte]:[Proposed Costs - 
Admin Reserve 
(Direct Services)]])</f>
        <v>0</v>
      </c>
      <c r="H13" s="70" t="s">
        <v>82</v>
      </c>
      <c r="I13" s="71" t="s">
        <v>83</v>
      </c>
      <c r="J13" s="9">
        <f>SUM(Table1435[[#This Row],[District Match]:[Community Match]])</f>
        <v>0</v>
      </c>
    </row>
    <row r="14" spans="1:10" ht="30" customHeight="1" x14ac:dyDescent="0.35">
      <c r="A14" s="7" t="s">
        <v>79</v>
      </c>
      <c r="B14" s="3" t="s">
        <v>80</v>
      </c>
      <c r="C14" s="3" t="s">
        <v>89</v>
      </c>
      <c r="D14" s="71" t="s">
        <v>81</v>
      </c>
      <c r="E14" s="71" t="s">
        <v>81</v>
      </c>
      <c r="F14" s="71" t="s">
        <v>81</v>
      </c>
      <c r="G14" s="9">
        <f>SUM(Table1435[[#This Row],[Proposed Costs  - 
School SIte]:[Proposed Costs - 
Admin Reserve 
(Direct Services)]])</f>
        <v>0</v>
      </c>
      <c r="H14" s="70" t="s">
        <v>82</v>
      </c>
      <c r="I14" s="71" t="s">
        <v>83</v>
      </c>
      <c r="J14" s="9">
        <f>SUM(Table1435[[#This Row],[District Match]:[Community Match]])</f>
        <v>0</v>
      </c>
    </row>
    <row r="15" spans="1:10" ht="30" customHeight="1" x14ac:dyDescent="0.35">
      <c r="A15" s="7" t="s">
        <v>79</v>
      </c>
      <c r="B15" s="3" t="s">
        <v>80</v>
      </c>
      <c r="C15" s="3" t="s">
        <v>89</v>
      </c>
      <c r="D15" s="71" t="s">
        <v>81</v>
      </c>
      <c r="E15" s="71" t="s">
        <v>81</v>
      </c>
      <c r="F15" s="71" t="s">
        <v>81</v>
      </c>
      <c r="G15" s="9">
        <f>SUM(Table1435[[#This Row],[Proposed Costs  - 
School SIte]:[Proposed Costs - 
Admin Reserve 
(Direct Services)]])</f>
        <v>0</v>
      </c>
      <c r="H15" s="70" t="s">
        <v>82</v>
      </c>
      <c r="I15" s="71" t="s">
        <v>83</v>
      </c>
      <c r="J15" s="9">
        <f>SUM(Table1435[[#This Row],[District Match]:[Community Match]])</f>
        <v>0</v>
      </c>
    </row>
    <row r="16" spans="1:10" ht="30" customHeight="1" x14ac:dyDescent="0.35">
      <c r="A16" s="7" t="s">
        <v>79</v>
      </c>
      <c r="B16" s="3" t="s">
        <v>80</v>
      </c>
      <c r="C16" s="3" t="s">
        <v>89</v>
      </c>
      <c r="D16" s="71" t="s">
        <v>81</v>
      </c>
      <c r="E16" s="71" t="s">
        <v>81</v>
      </c>
      <c r="F16" s="71" t="s">
        <v>81</v>
      </c>
      <c r="G16" s="9">
        <f>SUM(Table1435[[#This Row],[Proposed Costs  - 
School SIte]:[Proposed Costs - 
Admin Reserve 
(Direct Services)]])</f>
        <v>0</v>
      </c>
      <c r="H16" s="70" t="s">
        <v>82</v>
      </c>
      <c r="I16" s="71" t="s">
        <v>83</v>
      </c>
      <c r="J16" s="9">
        <f>SUM(Table1435[[#This Row],[District Match]:[Community Match]])</f>
        <v>0</v>
      </c>
    </row>
    <row r="17" spans="1:10" ht="30" customHeight="1" x14ac:dyDescent="0.35">
      <c r="A17" s="8" t="s">
        <v>60</v>
      </c>
      <c r="B17" s="2" t="s">
        <v>66</v>
      </c>
      <c r="C17" s="2" t="s">
        <v>60</v>
      </c>
      <c r="D17" s="73">
        <f t="shared" ref="D17:F17" si="0">SUM(D11:D16)</f>
        <v>0</v>
      </c>
      <c r="E17" s="73">
        <f t="shared" si="0"/>
        <v>0</v>
      </c>
      <c r="F17" s="73">
        <f t="shared" si="0"/>
        <v>0</v>
      </c>
      <c r="G17" s="9">
        <f>SUM(G11:G16)</f>
        <v>0</v>
      </c>
      <c r="H17" s="11">
        <f>SUM(H11:H16)</f>
        <v>0</v>
      </c>
      <c r="I17" s="5">
        <f>SUM(I11:I16)</f>
        <v>0</v>
      </c>
      <c r="J17" s="9">
        <f>SUM(Table1435[[#This Row],[District Match]:[Community Match]])</f>
        <v>0</v>
      </c>
    </row>
    <row r="18" spans="1:10" ht="30" customHeight="1" x14ac:dyDescent="0.35">
      <c r="A18" s="7">
        <v>7000</v>
      </c>
      <c r="B18" s="3" t="s">
        <v>84</v>
      </c>
      <c r="C18" s="3" t="s">
        <v>60</v>
      </c>
      <c r="D18" s="71" t="s">
        <v>81</v>
      </c>
      <c r="E18" s="71" t="s">
        <v>81</v>
      </c>
      <c r="F18" s="71" t="s">
        <v>81</v>
      </c>
      <c r="G18" s="9">
        <f>SUM(Table1435[[#This Row],[Proposed Costs  - 
School SIte]:[Proposed Costs - 
Admin Reserve 
(Direct Services)]])</f>
        <v>0</v>
      </c>
      <c r="H18" s="70" t="s">
        <v>82</v>
      </c>
      <c r="I18" s="71" t="s">
        <v>83</v>
      </c>
      <c r="J18" s="9">
        <f>SUM(Table1435[[#This Row],[District Match]:[Community Match]])</f>
        <v>0</v>
      </c>
    </row>
    <row r="19" spans="1:10" ht="30" customHeight="1" x14ac:dyDescent="0.35">
      <c r="A19" s="12" t="s">
        <v>60</v>
      </c>
      <c r="B19" s="13" t="s">
        <v>85</v>
      </c>
      <c r="C19" s="13" t="s">
        <v>60</v>
      </c>
      <c r="D19" s="75">
        <f t="shared" ref="D19:F19" si="1">SUM(D17:D18)</f>
        <v>0</v>
      </c>
      <c r="E19" s="75">
        <f t="shared" si="1"/>
        <v>0</v>
      </c>
      <c r="F19" s="75">
        <f t="shared" si="1"/>
        <v>0</v>
      </c>
      <c r="G19" s="14">
        <f>SUM(G17:G18)</f>
        <v>0</v>
      </c>
      <c r="H19" s="15">
        <f>SUM(H17:H18)</f>
        <v>0</v>
      </c>
      <c r="I19" s="10">
        <f t="shared" ref="I19" si="2">SUM(I17:I18)</f>
        <v>0</v>
      </c>
      <c r="J19" s="14">
        <f>SUM(Table1435[[#This Row],[District Match]:[Community Match]])</f>
        <v>0</v>
      </c>
    </row>
    <row r="20" spans="1:10" ht="30" customHeight="1" x14ac:dyDescent="0.35">
      <c r="A20" s="1"/>
    </row>
    <row r="21" spans="1:10" ht="30" customHeight="1" x14ac:dyDescent="0.35">
      <c r="A21" s="1"/>
    </row>
    <row r="22" spans="1:10" ht="30" customHeight="1" x14ac:dyDescent="0.35">
      <c r="A22" s="1"/>
    </row>
  </sheetData>
  <sheetProtection formatCells="0" insertRows="0" deleteRows="0" sort="0"/>
  <dataValidations count="1">
    <dataValidation allowBlank="1" showErrorMessage="1" sqref="B5:I9" xr:uid="{8F522E92-5B58-415A-B736-D26554B121F0}"/>
  </dataValidations>
  <pageMargins left="0.7" right="0.7" top="0.75" bottom="0.75" header="0.3" footer="0.3"/>
  <pageSetup orientation="portrait" r:id="rId1"/>
  <ignoredErrors>
    <ignoredError sqref="G11:H16 G18:H19"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3486-BCD1-49B5-878A-4FBB71D75268}">
  <dimension ref="A1:J22"/>
  <sheetViews>
    <sheetView zoomScaleNormal="100" workbookViewId="0"/>
  </sheetViews>
  <sheetFormatPr defaultColWidth="9.23046875" defaultRowHeight="30" customHeight="1" x14ac:dyDescent="0.35"/>
  <cols>
    <col min="1" max="1" width="23.07421875" style="6" customWidth="1"/>
    <col min="2" max="2" width="59.07421875" style="19" customWidth="1"/>
    <col min="3" max="3" width="17.07421875" style="19" customWidth="1"/>
    <col min="4" max="6" width="20.84375" style="19" customWidth="1"/>
    <col min="7" max="7" width="20.84375" style="6" customWidth="1"/>
    <col min="8" max="10" width="20.765625" style="6" customWidth="1"/>
    <col min="11" max="16384" width="9.23046875" style="6"/>
  </cols>
  <sheetData>
    <row r="1" spans="1:10" s="29" customFormat="1" ht="20.149999999999999" customHeight="1" x14ac:dyDescent="0.35">
      <c r="A1" s="43" t="s">
        <v>93</v>
      </c>
      <c r="B1" s="32"/>
      <c r="C1" s="32"/>
      <c r="D1" s="32"/>
      <c r="E1" s="32"/>
      <c r="F1" s="32"/>
      <c r="G1" s="32"/>
      <c r="H1" s="32"/>
      <c r="I1" s="32"/>
      <c r="J1" s="32"/>
    </row>
    <row r="2" spans="1:10" s="29" customFormat="1" ht="20.149999999999999" customHeight="1" x14ac:dyDescent="0.35">
      <c r="A2" s="44" t="s">
        <v>71</v>
      </c>
      <c r="B2" s="32"/>
      <c r="C2" s="32"/>
      <c r="D2" s="32"/>
      <c r="E2" s="32"/>
      <c r="F2" s="32"/>
      <c r="G2" s="32"/>
      <c r="H2" s="32"/>
      <c r="I2" s="32"/>
      <c r="J2" s="32"/>
    </row>
    <row r="3" spans="1:10" s="29" customFormat="1" ht="20.149999999999999" customHeight="1" x14ac:dyDescent="0.35">
      <c r="A3" s="44" t="s">
        <v>69</v>
      </c>
      <c r="B3" s="32"/>
      <c r="C3" s="32"/>
      <c r="D3" s="32"/>
      <c r="E3" s="32"/>
      <c r="F3" s="32"/>
      <c r="G3" s="32"/>
      <c r="H3" s="32"/>
      <c r="I3" s="32"/>
      <c r="J3" s="32"/>
    </row>
    <row r="4" spans="1:10" s="29" customFormat="1" ht="20.149999999999999" customHeight="1" x14ac:dyDescent="0.35">
      <c r="A4" s="44" t="s">
        <v>70</v>
      </c>
      <c r="B4" s="32"/>
      <c r="C4" s="32"/>
      <c r="D4" s="32"/>
      <c r="E4" s="32"/>
      <c r="F4" s="32"/>
      <c r="G4" s="32"/>
      <c r="H4" s="32"/>
      <c r="I4" s="32"/>
      <c r="J4" s="32"/>
    </row>
    <row r="5" spans="1:10" s="29" customFormat="1" ht="15.65" customHeight="1" x14ac:dyDescent="0.35">
      <c r="A5" s="44" t="s">
        <v>14</v>
      </c>
      <c r="B5" s="44" t="str">
        <f>'1. Applicant Information'!B5</f>
        <v>CCSPP Implementation Grant, Cohort 4</v>
      </c>
      <c r="C5" s="44"/>
      <c r="D5" s="57"/>
      <c r="E5" s="57"/>
      <c r="F5" s="57"/>
      <c r="G5" s="44"/>
      <c r="H5" s="44"/>
    </row>
    <row r="6" spans="1:10" s="29" customFormat="1" ht="15.65" customHeight="1" x14ac:dyDescent="0.35">
      <c r="A6" s="44" t="s">
        <v>15</v>
      </c>
      <c r="B6" s="44" t="str">
        <f>'1. Applicant Information'!B6</f>
        <v>2024-25</v>
      </c>
      <c r="C6" s="44"/>
      <c r="D6" s="57"/>
      <c r="E6" s="57"/>
      <c r="F6" s="57"/>
      <c r="G6" s="44"/>
      <c r="H6" s="44"/>
    </row>
    <row r="7" spans="1:10" s="29" customFormat="1" ht="15.5" x14ac:dyDescent="0.35">
      <c r="A7" s="58" t="s">
        <v>16</v>
      </c>
      <c r="B7" s="44" t="str">
        <f>'1. Applicant Information'!B7</f>
        <v>[Enter LEA Name Here]</v>
      </c>
      <c r="C7" s="44"/>
      <c r="D7" s="57"/>
      <c r="E7" s="57"/>
      <c r="F7" s="57"/>
      <c r="G7" s="44"/>
      <c r="H7" s="44"/>
    </row>
    <row r="8" spans="1:10" s="29" customFormat="1" ht="15.65" customHeight="1" x14ac:dyDescent="0.35">
      <c r="A8" s="59" t="s">
        <v>18</v>
      </c>
      <c r="B8" s="44" t="str">
        <f>'1. Applicant Information'!B8</f>
        <v>[Enter LEA CDS Code Here]</v>
      </c>
      <c r="C8" s="44"/>
      <c r="D8" s="57"/>
      <c r="E8" s="57"/>
      <c r="F8" s="57"/>
      <c r="G8" s="44"/>
      <c r="H8" s="44"/>
    </row>
    <row r="9" spans="1:10" s="29" customFormat="1" ht="15.65" customHeight="1" x14ac:dyDescent="0.35">
      <c r="A9" s="59" t="s">
        <v>20</v>
      </c>
      <c r="B9" s="44" t="str">
        <f>'1. Applicant Information'!B9</f>
        <v>[Enter Total Grant Amount Here]</v>
      </c>
      <c r="C9" s="44"/>
      <c r="D9" s="60"/>
      <c r="E9" s="60"/>
      <c r="F9" s="60"/>
      <c r="G9" s="61"/>
      <c r="H9" s="61"/>
    </row>
    <row r="10" spans="1:10" s="32" customFormat="1" ht="62" x14ac:dyDescent="0.35">
      <c r="A10" s="62" t="s">
        <v>49</v>
      </c>
      <c r="B10" s="63" t="s">
        <v>72</v>
      </c>
      <c r="C10" s="63" t="s">
        <v>88</v>
      </c>
      <c r="D10" s="63" t="s">
        <v>73</v>
      </c>
      <c r="E10" s="63" t="s">
        <v>74</v>
      </c>
      <c r="F10" s="63" t="s">
        <v>75</v>
      </c>
      <c r="G10" s="64" t="s">
        <v>76</v>
      </c>
      <c r="H10" s="65" t="s">
        <v>77</v>
      </c>
      <c r="I10" s="63" t="s">
        <v>78</v>
      </c>
      <c r="J10" s="64" t="s">
        <v>57</v>
      </c>
    </row>
    <row r="11" spans="1:10" ht="30" customHeight="1" x14ac:dyDescent="0.35">
      <c r="A11" s="7" t="s">
        <v>79</v>
      </c>
      <c r="B11" s="3" t="s">
        <v>80</v>
      </c>
      <c r="C11" s="3" t="s">
        <v>89</v>
      </c>
      <c r="D11" s="71" t="s">
        <v>81</v>
      </c>
      <c r="E11" s="71" t="s">
        <v>81</v>
      </c>
      <c r="F11" s="71" t="s">
        <v>81</v>
      </c>
      <c r="G11" s="9">
        <f>SUM(Table14356[[#This Row],[Proposed Costs  - 
School SIte]:[Proposed Costs - 
Admin Reserve 
(Direct Services)]])</f>
        <v>0</v>
      </c>
      <c r="H11" s="70" t="s">
        <v>82</v>
      </c>
      <c r="I11" s="71" t="s">
        <v>83</v>
      </c>
      <c r="J11" s="9">
        <f>SUM(Table14356[[#This Row],[District Match]:[Community Match]])</f>
        <v>0</v>
      </c>
    </row>
    <row r="12" spans="1:10" ht="30" customHeight="1" x14ac:dyDescent="0.35">
      <c r="A12" s="7" t="s">
        <v>79</v>
      </c>
      <c r="B12" s="3" t="s">
        <v>80</v>
      </c>
      <c r="C12" s="3" t="s">
        <v>89</v>
      </c>
      <c r="D12" s="71" t="s">
        <v>81</v>
      </c>
      <c r="E12" s="71" t="s">
        <v>81</v>
      </c>
      <c r="F12" s="71" t="s">
        <v>81</v>
      </c>
      <c r="G12" s="9">
        <f>SUM(Table14356[[#This Row],[Proposed Costs  - 
School SIte]:[Proposed Costs - 
Admin Reserve 
(Direct Services)]])</f>
        <v>0</v>
      </c>
      <c r="H12" s="70" t="s">
        <v>82</v>
      </c>
      <c r="I12" s="71" t="s">
        <v>83</v>
      </c>
      <c r="J12" s="9">
        <f>SUM(Table14356[[#This Row],[District Match]:[Community Match]])</f>
        <v>0</v>
      </c>
    </row>
    <row r="13" spans="1:10" ht="30" customHeight="1" x14ac:dyDescent="0.35">
      <c r="A13" s="7" t="s">
        <v>79</v>
      </c>
      <c r="B13" s="3" t="s">
        <v>80</v>
      </c>
      <c r="C13" s="3" t="s">
        <v>89</v>
      </c>
      <c r="D13" s="71" t="s">
        <v>81</v>
      </c>
      <c r="E13" s="71" t="s">
        <v>81</v>
      </c>
      <c r="F13" s="71" t="s">
        <v>81</v>
      </c>
      <c r="G13" s="9">
        <f>SUM(Table14356[[#This Row],[Proposed Costs  - 
School SIte]:[Proposed Costs - 
Admin Reserve 
(Direct Services)]])</f>
        <v>0</v>
      </c>
      <c r="H13" s="70" t="s">
        <v>82</v>
      </c>
      <c r="I13" s="71" t="s">
        <v>83</v>
      </c>
      <c r="J13" s="9">
        <f>SUM(Table14356[[#This Row],[District Match]:[Community Match]])</f>
        <v>0</v>
      </c>
    </row>
    <row r="14" spans="1:10" ht="30" customHeight="1" x14ac:dyDescent="0.35">
      <c r="A14" s="7" t="s">
        <v>79</v>
      </c>
      <c r="B14" s="3" t="s">
        <v>80</v>
      </c>
      <c r="C14" s="3" t="s">
        <v>89</v>
      </c>
      <c r="D14" s="71" t="s">
        <v>81</v>
      </c>
      <c r="E14" s="71" t="s">
        <v>81</v>
      </c>
      <c r="F14" s="71" t="s">
        <v>81</v>
      </c>
      <c r="G14" s="9">
        <f>SUM(Table14356[[#This Row],[Proposed Costs  - 
School SIte]:[Proposed Costs - 
Admin Reserve 
(Direct Services)]])</f>
        <v>0</v>
      </c>
      <c r="H14" s="70" t="s">
        <v>82</v>
      </c>
      <c r="I14" s="71" t="s">
        <v>83</v>
      </c>
      <c r="J14" s="9">
        <f>SUM(Table14356[[#This Row],[District Match]:[Community Match]])</f>
        <v>0</v>
      </c>
    </row>
    <row r="15" spans="1:10" ht="30" customHeight="1" x14ac:dyDescent="0.35">
      <c r="A15" s="7" t="s">
        <v>79</v>
      </c>
      <c r="B15" s="3" t="s">
        <v>80</v>
      </c>
      <c r="C15" s="3" t="s">
        <v>89</v>
      </c>
      <c r="D15" s="71" t="s">
        <v>81</v>
      </c>
      <c r="E15" s="71" t="s">
        <v>81</v>
      </c>
      <c r="F15" s="71" t="s">
        <v>81</v>
      </c>
      <c r="G15" s="9">
        <f>SUM(Table14356[[#This Row],[Proposed Costs  - 
School SIte]:[Proposed Costs - 
Admin Reserve 
(Direct Services)]])</f>
        <v>0</v>
      </c>
      <c r="H15" s="70" t="s">
        <v>82</v>
      </c>
      <c r="I15" s="71" t="s">
        <v>83</v>
      </c>
      <c r="J15" s="9">
        <f>SUM(Table14356[[#This Row],[District Match]:[Community Match]])</f>
        <v>0</v>
      </c>
    </row>
    <row r="16" spans="1:10" ht="30" customHeight="1" x14ac:dyDescent="0.35">
      <c r="A16" s="7" t="s">
        <v>79</v>
      </c>
      <c r="B16" s="3" t="s">
        <v>80</v>
      </c>
      <c r="C16" s="3" t="s">
        <v>89</v>
      </c>
      <c r="D16" s="71" t="s">
        <v>81</v>
      </c>
      <c r="E16" s="71" t="s">
        <v>81</v>
      </c>
      <c r="F16" s="71" t="s">
        <v>81</v>
      </c>
      <c r="G16" s="9">
        <f>SUM(Table14356[[#This Row],[Proposed Costs  - 
School SIte]:[Proposed Costs - 
Admin Reserve 
(Direct Services)]])</f>
        <v>0</v>
      </c>
      <c r="H16" s="70" t="s">
        <v>82</v>
      </c>
      <c r="I16" s="71" t="s">
        <v>83</v>
      </c>
      <c r="J16" s="9">
        <f>SUM(Table14356[[#This Row],[District Match]:[Community Match]])</f>
        <v>0</v>
      </c>
    </row>
    <row r="17" spans="1:10" ht="30" customHeight="1" x14ac:dyDescent="0.35">
      <c r="A17" s="8" t="s">
        <v>60</v>
      </c>
      <c r="B17" s="2" t="s">
        <v>66</v>
      </c>
      <c r="C17" s="2" t="s">
        <v>60</v>
      </c>
      <c r="D17" s="5">
        <f t="shared" ref="D17:F17" si="0">SUM(D11:D16)</f>
        <v>0</v>
      </c>
      <c r="E17" s="5">
        <f t="shared" si="0"/>
        <v>0</v>
      </c>
      <c r="F17" s="5">
        <f t="shared" si="0"/>
        <v>0</v>
      </c>
      <c r="G17" s="9">
        <f>SUM(G11:G16)</f>
        <v>0</v>
      </c>
      <c r="H17" s="11">
        <f>SUM(H11:H16)</f>
        <v>0</v>
      </c>
      <c r="I17" s="5">
        <f>SUM(I11:I16)</f>
        <v>0</v>
      </c>
      <c r="J17" s="9">
        <f>SUM(Table14356[[#This Row],[District Match]:[Community Match]])</f>
        <v>0</v>
      </c>
    </row>
    <row r="18" spans="1:10" ht="30" customHeight="1" x14ac:dyDescent="0.35">
      <c r="A18" s="7">
        <v>7000</v>
      </c>
      <c r="B18" s="3" t="s">
        <v>84</v>
      </c>
      <c r="C18" s="3" t="s">
        <v>60</v>
      </c>
      <c r="D18" s="71" t="s">
        <v>81</v>
      </c>
      <c r="E18" s="71" t="s">
        <v>81</v>
      </c>
      <c r="F18" s="71" t="s">
        <v>81</v>
      </c>
      <c r="G18" s="9">
        <f>SUM(Table14356[[#This Row],[Proposed Costs  - 
School SIte]:[Proposed Costs - 
Admin Reserve 
(Direct Services)]])</f>
        <v>0</v>
      </c>
      <c r="H18" s="70" t="s">
        <v>82</v>
      </c>
      <c r="I18" s="71" t="s">
        <v>83</v>
      </c>
      <c r="J18" s="9">
        <f>SUM(Table14356[[#This Row],[District Match]:[Community Match]])</f>
        <v>0</v>
      </c>
    </row>
    <row r="19" spans="1:10" ht="30" customHeight="1" x14ac:dyDescent="0.35">
      <c r="A19" s="12" t="s">
        <v>60</v>
      </c>
      <c r="B19" s="13" t="s">
        <v>85</v>
      </c>
      <c r="C19" s="13" t="s">
        <v>60</v>
      </c>
      <c r="D19" s="10">
        <f t="shared" ref="D19:F19" si="1">SUM(D17:D18)</f>
        <v>0</v>
      </c>
      <c r="E19" s="10">
        <f t="shared" si="1"/>
        <v>0</v>
      </c>
      <c r="F19" s="10">
        <f t="shared" si="1"/>
        <v>0</v>
      </c>
      <c r="G19" s="14">
        <f>SUM(G17:G18)</f>
        <v>0</v>
      </c>
      <c r="H19" s="15">
        <f>SUM(H17:H18)</f>
        <v>0</v>
      </c>
      <c r="I19" s="10">
        <f t="shared" ref="I19" si="2">SUM(I17:I18)</f>
        <v>0</v>
      </c>
      <c r="J19" s="14">
        <f>SUM(Table14356[[#This Row],[District Match]:[Community Match]])</f>
        <v>0</v>
      </c>
    </row>
    <row r="20" spans="1:10" ht="30" customHeight="1" x14ac:dyDescent="0.35">
      <c r="A20" s="1"/>
    </row>
    <row r="21" spans="1:10" ht="30" customHeight="1" x14ac:dyDescent="0.35">
      <c r="A21" s="1"/>
    </row>
    <row r="22" spans="1:10" ht="30" customHeight="1" x14ac:dyDescent="0.35">
      <c r="A22" s="1"/>
    </row>
  </sheetData>
  <sheetProtection formatCells="0" insertRows="0" deleteRows="0" sort="0"/>
  <dataValidations count="1">
    <dataValidation allowBlank="1" showErrorMessage="1" sqref="B5:I9" xr:uid="{3CC66AF0-D267-4E54-A763-588AAB784BF2}"/>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6AF6-2747-4BD1-99F3-6EDE3C676AA7}">
  <dimension ref="A1:J22"/>
  <sheetViews>
    <sheetView zoomScaleNormal="100" workbookViewId="0"/>
  </sheetViews>
  <sheetFormatPr defaultColWidth="9.23046875" defaultRowHeight="30" customHeight="1" x14ac:dyDescent="0.35"/>
  <cols>
    <col min="1" max="1" width="23.07421875" style="6" customWidth="1"/>
    <col min="2" max="2" width="59.07421875" style="19" customWidth="1"/>
    <col min="3" max="3" width="17.07421875" style="19" customWidth="1"/>
    <col min="4" max="6" width="20.84375" style="19" customWidth="1"/>
    <col min="7" max="7" width="20.84375" style="6" customWidth="1"/>
    <col min="8" max="10" width="20.765625" style="6" customWidth="1"/>
    <col min="11" max="16384" width="9.23046875" style="6"/>
  </cols>
  <sheetData>
    <row r="1" spans="1:10" s="29" customFormat="1" ht="20.149999999999999" customHeight="1" x14ac:dyDescent="0.35">
      <c r="A1" s="43" t="s">
        <v>94</v>
      </c>
      <c r="B1" s="32"/>
      <c r="C1" s="32"/>
      <c r="D1" s="32"/>
      <c r="E1" s="32"/>
      <c r="F1" s="32"/>
      <c r="G1" s="32"/>
      <c r="H1" s="32"/>
      <c r="I1" s="32"/>
      <c r="J1" s="32"/>
    </row>
    <row r="2" spans="1:10" s="29" customFormat="1" ht="20.149999999999999" customHeight="1" x14ac:dyDescent="0.35">
      <c r="A2" s="44" t="s">
        <v>71</v>
      </c>
      <c r="B2" s="32"/>
      <c r="C2" s="32"/>
      <c r="D2" s="32"/>
      <c r="E2" s="32"/>
      <c r="F2" s="32"/>
      <c r="G2" s="32"/>
      <c r="H2" s="32"/>
      <c r="I2" s="32"/>
      <c r="J2" s="32"/>
    </row>
    <row r="3" spans="1:10" s="29" customFormat="1" ht="20.149999999999999" customHeight="1" x14ac:dyDescent="0.35">
      <c r="A3" s="44" t="s">
        <v>69</v>
      </c>
      <c r="B3" s="32"/>
      <c r="C3" s="32"/>
      <c r="D3" s="32"/>
      <c r="E3" s="32"/>
      <c r="F3" s="32"/>
      <c r="G3" s="32"/>
      <c r="H3" s="32"/>
      <c r="I3" s="32"/>
      <c r="J3" s="32"/>
    </row>
    <row r="4" spans="1:10" s="29" customFormat="1" ht="20.149999999999999" customHeight="1" x14ac:dyDescent="0.35">
      <c r="A4" s="44" t="s">
        <v>70</v>
      </c>
      <c r="B4" s="32"/>
      <c r="C4" s="32"/>
      <c r="D4" s="32"/>
      <c r="E4" s="32"/>
      <c r="F4" s="32"/>
      <c r="G4" s="32"/>
      <c r="H4" s="32"/>
      <c r="I4" s="32"/>
      <c r="J4" s="32"/>
    </row>
    <row r="5" spans="1:10" s="29" customFormat="1" ht="15.65" customHeight="1" x14ac:dyDescent="0.35">
      <c r="A5" s="44" t="s">
        <v>14</v>
      </c>
      <c r="B5" s="44" t="str">
        <f>'1. Applicant Information'!B5</f>
        <v>CCSPP Implementation Grant, Cohort 4</v>
      </c>
      <c r="C5" s="44"/>
      <c r="D5" s="57"/>
      <c r="E5" s="57"/>
      <c r="F5" s="57"/>
      <c r="G5" s="44"/>
      <c r="H5" s="44"/>
    </row>
    <row r="6" spans="1:10" s="29" customFormat="1" ht="15.65" customHeight="1" x14ac:dyDescent="0.35">
      <c r="A6" s="44" t="s">
        <v>15</v>
      </c>
      <c r="B6" s="44" t="str">
        <f>'1. Applicant Information'!B6</f>
        <v>2024-25</v>
      </c>
      <c r="C6" s="44"/>
      <c r="D6" s="57"/>
      <c r="E6" s="57"/>
      <c r="F6" s="57"/>
      <c r="G6" s="44"/>
      <c r="H6" s="44"/>
    </row>
    <row r="7" spans="1:10" s="29" customFormat="1" ht="15.5" x14ac:dyDescent="0.35">
      <c r="A7" s="58" t="s">
        <v>16</v>
      </c>
      <c r="B7" s="44" t="str">
        <f>'1. Applicant Information'!B7</f>
        <v>[Enter LEA Name Here]</v>
      </c>
      <c r="C7" s="44"/>
      <c r="D7" s="57"/>
      <c r="E7" s="57"/>
      <c r="F7" s="57"/>
      <c r="G7" s="44"/>
      <c r="H7" s="44"/>
    </row>
    <row r="8" spans="1:10" s="29" customFormat="1" ht="15.65" customHeight="1" x14ac:dyDescent="0.35">
      <c r="A8" s="59" t="s">
        <v>18</v>
      </c>
      <c r="B8" s="44" t="str">
        <f>'1. Applicant Information'!B8</f>
        <v>[Enter LEA CDS Code Here]</v>
      </c>
      <c r="C8" s="44"/>
      <c r="D8" s="57"/>
      <c r="E8" s="57"/>
      <c r="F8" s="57"/>
      <c r="G8" s="44"/>
      <c r="H8" s="44"/>
    </row>
    <row r="9" spans="1:10" s="29" customFormat="1" ht="15.65" customHeight="1" x14ac:dyDescent="0.35">
      <c r="A9" s="59" t="s">
        <v>20</v>
      </c>
      <c r="B9" s="44" t="str">
        <f>'1. Applicant Information'!B9</f>
        <v>[Enter Total Grant Amount Here]</v>
      </c>
      <c r="C9" s="44"/>
      <c r="D9" s="60"/>
      <c r="E9" s="60"/>
      <c r="F9" s="60"/>
      <c r="G9" s="61"/>
      <c r="H9" s="61"/>
    </row>
    <row r="10" spans="1:10" s="32" customFormat="1" ht="62" x14ac:dyDescent="0.35">
      <c r="A10" s="62" t="s">
        <v>49</v>
      </c>
      <c r="B10" s="63" t="s">
        <v>72</v>
      </c>
      <c r="C10" s="63" t="s">
        <v>88</v>
      </c>
      <c r="D10" s="63" t="s">
        <v>73</v>
      </c>
      <c r="E10" s="63" t="s">
        <v>74</v>
      </c>
      <c r="F10" s="63" t="s">
        <v>75</v>
      </c>
      <c r="G10" s="64" t="s">
        <v>76</v>
      </c>
      <c r="H10" s="65" t="s">
        <v>77</v>
      </c>
      <c r="I10" s="63" t="s">
        <v>78</v>
      </c>
      <c r="J10" s="64" t="s">
        <v>57</v>
      </c>
    </row>
    <row r="11" spans="1:10" ht="30" customHeight="1" x14ac:dyDescent="0.35">
      <c r="A11" s="7" t="s">
        <v>79</v>
      </c>
      <c r="B11" s="3" t="s">
        <v>80</v>
      </c>
      <c r="C11" s="3" t="s">
        <v>89</v>
      </c>
      <c r="D11" s="71" t="s">
        <v>81</v>
      </c>
      <c r="E11" s="71" t="s">
        <v>81</v>
      </c>
      <c r="F11" s="71" t="s">
        <v>81</v>
      </c>
      <c r="G11" s="9">
        <f>SUM(Table143567[[#This Row],[Proposed Costs  - 
School SIte]:[Proposed Costs - 
Admin Reserve 
(Direct Services)]])</f>
        <v>0</v>
      </c>
      <c r="H11" s="70" t="s">
        <v>82</v>
      </c>
      <c r="I11" s="71" t="s">
        <v>83</v>
      </c>
      <c r="J11" s="9">
        <f>SUM(Table143567[[#This Row],[District Match]:[Community Match]])</f>
        <v>0</v>
      </c>
    </row>
    <row r="12" spans="1:10" ht="30" customHeight="1" x14ac:dyDescent="0.35">
      <c r="A12" s="7" t="s">
        <v>79</v>
      </c>
      <c r="B12" s="3" t="s">
        <v>80</v>
      </c>
      <c r="C12" s="3" t="s">
        <v>89</v>
      </c>
      <c r="D12" s="71" t="s">
        <v>81</v>
      </c>
      <c r="E12" s="71" t="s">
        <v>81</v>
      </c>
      <c r="F12" s="71" t="s">
        <v>81</v>
      </c>
      <c r="G12" s="9">
        <f>SUM(Table143567[[#This Row],[Proposed Costs  - 
School SIte]:[Proposed Costs - 
Admin Reserve 
(Direct Services)]])</f>
        <v>0</v>
      </c>
      <c r="H12" s="70" t="s">
        <v>82</v>
      </c>
      <c r="I12" s="71" t="s">
        <v>83</v>
      </c>
      <c r="J12" s="9">
        <f>SUM(Table143567[[#This Row],[District Match]:[Community Match]])</f>
        <v>0</v>
      </c>
    </row>
    <row r="13" spans="1:10" ht="30" customHeight="1" x14ac:dyDescent="0.35">
      <c r="A13" s="7" t="s">
        <v>79</v>
      </c>
      <c r="B13" s="3" t="s">
        <v>80</v>
      </c>
      <c r="C13" s="3" t="s">
        <v>89</v>
      </c>
      <c r="D13" s="71" t="s">
        <v>81</v>
      </c>
      <c r="E13" s="71" t="s">
        <v>81</v>
      </c>
      <c r="F13" s="71" t="s">
        <v>81</v>
      </c>
      <c r="G13" s="9">
        <f>SUM(Table143567[[#This Row],[Proposed Costs  - 
School SIte]:[Proposed Costs - 
Admin Reserve 
(Direct Services)]])</f>
        <v>0</v>
      </c>
      <c r="H13" s="70" t="s">
        <v>82</v>
      </c>
      <c r="I13" s="71" t="s">
        <v>83</v>
      </c>
      <c r="J13" s="9">
        <f>SUM(Table143567[[#This Row],[District Match]:[Community Match]])</f>
        <v>0</v>
      </c>
    </row>
    <row r="14" spans="1:10" ht="30" customHeight="1" x14ac:dyDescent="0.35">
      <c r="A14" s="7" t="s">
        <v>79</v>
      </c>
      <c r="B14" s="3" t="s">
        <v>80</v>
      </c>
      <c r="C14" s="3" t="s">
        <v>89</v>
      </c>
      <c r="D14" s="71" t="s">
        <v>81</v>
      </c>
      <c r="E14" s="71" t="s">
        <v>81</v>
      </c>
      <c r="F14" s="71" t="s">
        <v>81</v>
      </c>
      <c r="G14" s="9">
        <f>SUM(Table143567[[#This Row],[Proposed Costs  - 
School SIte]:[Proposed Costs - 
Admin Reserve 
(Direct Services)]])</f>
        <v>0</v>
      </c>
      <c r="H14" s="70" t="s">
        <v>82</v>
      </c>
      <c r="I14" s="71" t="s">
        <v>83</v>
      </c>
      <c r="J14" s="9">
        <f>SUM(Table143567[[#This Row],[District Match]:[Community Match]])</f>
        <v>0</v>
      </c>
    </row>
    <row r="15" spans="1:10" ht="30" customHeight="1" x14ac:dyDescent="0.35">
      <c r="A15" s="7" t="s">
        <v>79</v>
      </c>
      <c r="B15" s="3" t="s">
        <v>80</v>
      </c>
      <c r="C15" s="3" t="s">
        <v>89</v>
      </c>
      <c r="D15" s="71" t="s">
        <v>81</v>
      </c>
      <c r="E15" s="71" t="s">
        <v>81</v>
      </c>
      <c r="F15" s="71" t="s">
        <v>81</v>
      </c>
      <c r="G15" s="9">
        <f>SUM(Table143567[[#This Row],[Proposed Costs  - 
School SIte]:[Proposed Costs - 
Admin Reserve 
(Direct Services)]])</f>
        <v>0</v>
      </c>
      <c r="H15" s="70" t="s">
        <v>82</v>
      </c>
      <c r="I15" s="71" t="s">
        <v>83</v>
      </c>
      <c r="J15" s="9">
        <f>SUM(Table143567[[#This Row],[District Match]:[Community Match]])</f>
        <v>0</v>
      </c>
    </row>
    <row r="16" spans="1:10" ht="30" customHeight="1" x14ac:dyDescent="0.35">
      <c r="A16" s="7" t="s">
        <v>79</v>
      </c>
      <c r="B16" s="3" t="s">
        <v>80</v>
      </c>
      <c r="C16" s="3" t="s">
        <v>89</v>
      </c>
      <c r="D16" s="71" t="s">
        <v>81</v>
      </c>
      <c r="E16" s="71" t="s">
        <v>81</v>
      </c>
      <c r="F16" s="71" t="s">
        <v>81</v>
      </c>
      <c r="G16" s="9">
        <f>SUM(Table143567[[#This Row],[Proposed Costs  - 
School SIte]:[Proposed Costs - 
Admin Reserve 
(Direct Services)]])</f>
        <v>0</v>
      </c>
      <c r="H16" s="70" t="s">
        <v>82</v>
      </c>
      <c r="I16" s="71" t="s">
        <v>83</v>
      </c>
      <c r="J16" s="9">
        <f>SUM(Table143567[[#This Row],[District Match]:[Community Match]])</f>
        <v>0</v>
      </c>
    </row>
    <row r="17" spans="1:10" ht="30" customHeight="1" x14ac:dyDescent="0.35">
      <c r="A17" s="8" t="s">
        <v>60</v>
      </c>
      <c r="B17" s="2" t="s">
        <v>66</v>
      </c>
      <c r="C17" s="2" t="s">
        <v>60</v>
      </c>
      <c r="D17" s="5">
        <f t="shared" ref="D17:F17" si="0">SUM(D11:D16)</f>
        <v>0</v>
      </c>
      <c r="E17" s="5">
        <f t="shared" si="0"/>
        <v>0</v>
      </c>
      <c r="F17" s="5">
        <f t="shared" si="0"/>
        <v>0</v>
      </c>
      <c r="G17" s="9">
        <f>SUM(G11:G16)</f>
        <v>0</v>
      </c>
      <c r="H17" s="11">
        <f>SUM(H11:H16)</f>
        <v>0</v>
      </c>
      <c r="I17" s="5">
        <f>SUM(I11:I16)</f>
        <v>0</v>
      </c>
      <c r="J17" s="9">
        <f>SUM(Table143567[[#This Row],[District Match]:[Community Match]])</f>
        <v>0</v>
      </c>
    </row>
    <row r="18" spans="1:10" ht="30" customHeight="1" x14ac:dyDescent="0.35">
      <c r="A18" s="7">
        <v>7000</v>
      </c>
      <c r="B18" s="3" t="s">
        <v>84</v>
      </c>
      <c r="C18" s="3" t="s">
        <v>60</v>
      </c>
      <c r="D18" s="71" t="s">
        <v>81</v>
      </c>
      <c r="E18" s="71" t="s">
        <v>81</v>
      </c>
      <c r="F18" s="71" t="s">
        <v>81</v>
      </c>
      <c r="G18" s="9">
        <f>SUM(Table143567[[#This Row],[Proposed Costs  - 
School SIte]:[Proposed Costs - 
Admin Reserve 
(Direct Services)]])</f>
        <v>0</v>
      </c>
      <c r="H18" s="70" t="s">
        <v>82</v>
      </c>
      <c r="I18" s="71" t="s">
        <v>83</v>
      </c>
      <c r="J18" s="9">
        <f>SUM(Table143567[[#This Row],[District Match]:[Community Match]])</f>
        <v>0</v>
      </c>
    </row>
    <row r="19" spans="1:10" ht="30" customHeight="1" x14ac:dyDescent="0.35">
      <c r="A19" s="12" t="s">
        <v>60</v>
      </c>
      <c r="B19" s="13" t="s">
        <v>85</v>
      </c>
      <c r="C19" s="13" t="s">
        <v>60</v>
      </c>
      <c r="D19" s="10">
        <f t="shared" ref="D19:F19" si="1">SUM(D17:D18)</f>
        <v>0</v>
      </c>
      <c r="E19" s="10">
        <f t="shared" si="1"/>
        <v>0</v>
      </c>
      <c r="F19" s="10">
        <f t="shared" si="1"/>
        <v>0</v>
      </c>
      <c r="G19" s="14">
        <f>SUM(G17:G18)</f>
        <v>0</v>
      </c>
      <c r="H19" s="15">
        <f>SUM(H17:H18)</f>
        <v>0</v>
      </c>
      <c r="I19" s="10">
        <f t="shared" ref="I19" si="2">SUM(I17:I18)</f>
        <v>0</v>
      </c>
      <c r="J19" s="14">
        <f>SUM(Table143567[[#This Row],[District Match]:[Community Match]])</f>
        <v>0</v>
      </c>
    </row>
    <row r="20" spans="1:10" ht="30" customHeight="1" x14ac:dyDescent="0.35">
      <c r="A20" s="1"/>
    </row>
    <row r="21" spans="1:10" ht="30" customHeight="1" x14ac:dyDescent="0.35">
      <c r="A21" s="1"/>
    </row>
    <row r="22" spans="1:10" ht="30" customHeight="1" x14ac:dyDescent="0.35">
      <c r="A22" s="1"/>
    </row>
  </sheetData>
  <sheetProtection formatCells="0" insertRows="0" deleteRows="0" sort="0" autoFilter="0"/>
  <dataValidations count="1">
    <dataValidation allowBlank="1" showErrorMessage="1" sqref="B5:I9" xr:uid="{5215B57D-710F-4D58-BE49-DE757EB757F6}"/>
  </dataValidations>
  <pageMargins left="0.7" right="0.7" top="0.75" bottom="0.75" header="0.3" footer="0.3"/>
  <pageSetup orientation="portrait" r:id="rId1"/>
  <ignoredErrors>
    <ignoredError sqref="G11:H16 G18:H19"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Applicant Information</vt:lpstr>
      <vt:lpstr>2. Contact Information</vt:lpstr>
      <vt:lpstr>3. Budget Summary</vt:lpstr>
      <vt:lpstr>4. Year 1</vt:lpstr>
      <vt:lpstr>5. Year 2</vt:lpstr>
      <vt:lpstr>6. Year 3</vt:lpstr>
      <vt:lpstr>7. Year 4</vt:lpstr>
      <vt:lpstr>8. Year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Att2-25: CCSPP Budget (CA Dept of Education)</dc:title>
  <dc:subject>California Community Schools Partnership Program (CCSPP) Implementation Grant Cohort 4 Project Budget.</dc:subject>
  <dc:creator/>
  <cp:keywords/>
  <dc:description/>
  <cp:lastModifiedBy/>
  <cp:revision/>
  <dcterms:created xsi:type="dcterms:W3CDTF">2023-11-08T20:21:08Z</dcterms:created>
  <dcterms:modified xsi:type="dcterms:W3CDTF">2024-10-17T21:50:39Z</dcterms:modified>
  <cp:category/>
  <cp:contentStatus/>
</cp:coreProperties>
</file>