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F62CF640-0D86-4A25-9EA3-D86D9B7C9896}" xr6:coauthVersionLast="47" xr6:coauthVersionMax="47" xr10:uidLastSave="{00000000-0000-0000-0000-000000000000}"/>
  <bookViews>
    <workbookView xWindow="-120" yWindow="-120" windowWidth="29040" windowHeight="15840" xr2:uid="{9967F16C-C71F-4344-B829-E734C305DCA9}"/>
  </bookViews>
  <sheets>
    <sheet name="CAASPP 2021-22" sheetId="1" r:id="rId1"/>
    <sheet name="County Reimbursement Total" sheetId="2" r:id="rId2"/>
  </sheets>
  <definedNames>
    <definedName name="_xlnm._FilterDatabase" localSheetId="0" hidden="1">'CAASPP 2021-22'!$A$3:$Y$3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X4" i="1" l="1"/>
  <c r="X5" i="1"/>
  <c r="X6" i="1"/>
  <c r="X7" i="1"/>
  <c r="X8" i="1"/>
  <c r="V4" i="1"/>
  <c r="V5" i="1"/>
  <c r="V6" i="1"/>
  <c r="V7" i="1"/>
  <c r="V8" i="1"/>
  <c r="T4" i="1"/>
  <c r="T5" i="1"/>
  <c r="T6" i="1"/>
  <c r="T7" i="1"/>
  <c r="T8" i="1"/>
  <c r="R4" i="1"/>
  <c r="R5" i="1"/>
  <c r="R6" i="1"/>
  <c r="R7" i="1"/>
  <c r="R8" i="1"/>
  <c r="P4" i="1"/>
  <c r="P5" i="1"/>
  <c r="P6" i="1"/>
  <c r="P7" i="1"/>
  <c r="P8" i="1"/>
  <c r="N4" i="1"/>
  <c r="N5" i="1"/>
  <c r="N6" i="1"/>
  <c r="N7" i="1"/>
  <c r="N8" i="1"/>
  <c r="L4" i="1"/>
  <c r="L5" i="1"/>
  <c r="L6" i="1"/>
  <c r="L7" i="1"/>
  <c r="L8" i="1"/>
  <c r="Y6" i="1" l="1"/>
  <c r="Y5" i="1"/>
  <c r="Y7" i="1"/>
  <c r="Y8" i="1"/>
  <c r="Y4" i="1"/>
  <c r="Y9" i="1" s="1"/>
</calcChain>
</file>

<file path=xl/sharedStrings.xml><?xml version="1.0" encoding="utf-8"?>
<sst xmlns="http://schemas.openxmlformats.org/spreadsheetml/2006/main" count="133" uniqueCount="96">
  <si>
    <t>Fi$CAL Supplier ID</t>
  </si>
  <si>
    <t>Fi$CAL Address Sequence</t>
  </si>
  <si>
    <t>1</t>
  </si>
  <si>
    <t>00000</t>
  </si>
  <si>
    <t>0</t>
  </si>
  <si>
    <t>131</t>
  </si>
  <si>
    <t>77</t>
  </si>
  <si>
    <t>50</t>
  </si>
  <si>
    <t>45</t>
  </si>
  <si>
    <t>0000000</t>
  </si>
  <si>
    <t>4</t>
  </si>
  <si>
    <t>64</t>
  </si>
  <si>
    <t>37</t>
  </si>
  <si>
    <t>30</t>
  </si>
  <si>
    <t>13</t>
  </si>
  <si>
    <t>CONTRA COSTA</t>
  </si>
  <si>
    <t>0000009047</t>
  </si>
  <si>
    <t>07</t>
  </si>
  <si>
    <t>61739</t>
  </si>
  <si>
    <t>Martinez Unified</t>
  </si>
  <si>
    <t>1879</t>
  </si>
  <si>
    <t>761</t>
  </si>
  <si>
    <t>16</t>
  </si>
  <si>
    <t>07617390000000</t>
  </si>
  <si>
    <t>1515</t>
  </si>
  <si>
    <t>41</t>
  </si>
  <si>
    <t>61</t>
  </si>
  <si>
    <t>1409</t>
  </si>
  <si>
    <t>ORANGE</t>
  </si>
  <si>
    <t>0000012840</t>
  </si>
  <si>
    <t>66647</t>
  </si>
  <si>
    <t>Placentia-Yorba Linda Unified</t>
  </si>
  <si>
    <t>11934</t>
  </si>
  <si>
    <t>7167</t>
  </si>
  <si>
    <t>30666470000000</t>
  </si>
  <si>
    <t>SAN DIEGO</t>
  </si>
  <si>
    <t>0000007988</t>
  </si>
  <si>
    <t>226</t>
  </si>
  <si>
    <t>0128223</t>
  </si>
  <si>
    <t>Bella Mente Montessori Academy</t>
  </si>
  <si>
    <t>37684520128223</t>
  </si>
  <si>
    <t>SAN MATEO</t>
  </si>
  <si>
    <t>0000011843</t>
  </si>
  <si>
    <t>68973</t>
  </si>
  <si>
    <t>Millbrae Elementary</t>
  </si>
  <si>
    <t>499</t>
  </si>
  <si>
    <t>41689730000000</t>
  </si>
  <si>
    <t>SHASTA</t>
  </si>
  <si>
    <t>0000011849</t>
  </si>
  <si>
    <t>4530267</t>
  </si>
  <si>
    <t>0256</t>
  </si>
  <si>
    <t>Shasta Charter Academy</t>
  </si>
  <si>
    <t>45701364530267</t>
  </si>
  <si>
    <t>County Name</t>
  </si>
  <si>
    <t>County-District-School Code</t>
  </si>
  <si>
    <t>County Code</t>
  </si>
  <si>
    <t>District Code</t>
  </si>
  <si>
    <t>School Code</t>
  </si>
  <si>
    <t>Charter Number</t>
  </si>
  <si>
    <t>Local Educational Agency</t>
  </si>
  <si>
    <t>Smarter Balanced Computer-based Count</t>
  </si>
  <si>
    <t>Smarter Balanced Computer-based Dollars</t>
  </si>
  <si>
    <t>Smarter Balanced Paper-pencil Count</t>
  </si>
  <si>
    <t>Smarter Balanced Paper-pencil Dollars</t>
  </si>
  <si>
    <t>California Science Test Count</t>
  </si>
  <si>
    <t>California Science Test Dollars</t>
  </si>
  <si>
    <t>California Alternate Assessment Count</t>
  </si>
  <si>
    <t>California Alternate Assessment Dollars</t>
  </si>
  <si>
    <t>California Alternate Assessment for Science Count</t>
  </si>
  <si>
    <t>California Alternate Assessment for Science Dollars</t>
  </si>
  <si>
    <t>California Spanish Assessment Dollars</t>
  </si>
  <si>
    <t>California Spanish Assessment Count</t>
  </si>
  <si>
    <t>Exempt Dollars</t>
  </si>
  <si>
    <t>Exempt Count</t>
  </si>
  <si>
    <t>Total Dollars</t>
  </si>
  <si>
    <t>2</t>
  </si>
  <si>
    <t>9</t>
  </si>
  <si>
    <t>Service Location</t>
  </si>
  <si>
    <t>N/A</t>
  </si>
  <si>
    <t>C1515</t>
  </si>
  <si>
    <t>C0256</t>
  </si>
  <si>
    <t>Prepared by</t>
  </si>
  <si>
    <t>Assessment Development and Administration Division</t>
  </si>
  <si>
    <t>California Department of Education</t>
  </si>
  <si>
    <t>February 2025</t>
  </si>
  <si>
    <t>Grand Total</t>
  </si>
  <si>
    <t>Fiscal Year 2022–23 Funds</t>
  </si>
  <si>
    <t>Schedule of Fourth Assessment Apportionment for the 2021–22 California Assessment of Student Performance and Progress (CAASPP) Administration</t>
  </si>
  <si>
    <t>County
Code</t>
  </si>
  <si>
    <t>County
Name</t>
  </si>
  <si>
    <t>Apportionment  Reimbursement Total</t>
  </si>
  <si>
    <t>Contra Costa</t>
  </si>
  <si>
    <t>Orange</t>
  </si>
  <si>
    <t>San Diego</t>
  </si>
  <si>
    <t>San Mateo</t>
  </si>
  <si>
    <t>Shasta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</si>
</sst>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1" xfId="1" applyFont="1"/>
    <xf numFmtId="0" fontId="4" fillId="0" borderId="0" xfId="0" applyFont="1"/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49" fontId="8" fillId="0" borderId="0" xfId="1" applyNumberFormat="1" applyFont="1" applyBorder="1"/>
    <xf numFmtId="0" fontId="5" fillId="2" borderId="0" xfId="2" applyFont="1" applyFill="1" applyAlignment="1">
      <alignment horizontal="center" vertical="center" wrapText="1"/>
    </xf>
    <xf numFmtId="164" fontId="5" fillId="2" borderId="0" xfId="3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quotePrefix="1" applyFont="1" applyBorder="1" applyAlignment="1">
      <alignment horizontal="center"/>
    </xf>
    <xf numFmtId="44" fontId="6" fillId="0" borderId="4" xfId="0" applyNumberFormat="1" applyFont="1" applyBorder="1"/>
    <xf numFmtId="0" fontId="7" fillId="0" borderId="5" xfId="0" applyFont="1" applyBorder="1" applyAlignment="1">
      <alignment horizontal="center"/>
    </xf>
    <xf numFmtId="0" fontId="6" fillId="0" borderId="6" xfId="0" applyFont="1" applyBorder="1"/>
    <xf numFmtId="44" fontId="7" fillId="0" borderId="7" xfId="0" applyNumberFormat="1" applyFont="1" applyBorder="1"/>
    <xf numFmtId="0" fontId="6" fillId="0" borderId="0" xfId="0" applyFont="1"/>
    <xf numFmtId="49" fontId="6" fillId="0" borderId="0" xfId="0" quotePrefix="1" applyNumberFormat="1" applyFont="1"/>
  </cellXfs>
  <cellStyles count="4">
    <cellStyle name="Currency 2" xfId="3" xr:uid="{62EE9956-30F5-4333-B20B-9EB344F1859A}"/>
    <cellStyle name="Heading 1" xfId="1" builtinId="16"/>
    <cellStyle name="Normal" xfId="0" builtinId="0"/>
    <cellStyle name="Normal 2" xfId="2" xr:uid="{CDE853C2-8EA9-41CF-A036-69459024E13D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DE5117-3B49-46AF-AA52-37F860E8C57F}" name="Table1" displayName="Table1" ref="A3:Y9" totalsRowShown="0" headerRowDxfId="32" dataDxfId="31">
  <autoFilter ref="A3:Y9" xr:uid="{6BDE5117-3B49-46AF-AA52-37F860E8C57F}"/>
  <tableColumns count="25">
    <tableColumn id="1" xr3:uid="{F70C9167-90DA-4735-9815-A44B39E648DF}" name="County Name" dataDxfId="30"/>
    <tableColumn id="2" xr3:uid="{0E36A71B-9B73-479B-B99E-5A2969D2F8A4}" name="Fi$CAL Supplier ID" dataDxfId="29"/>
    <tableColumn id="3" xr3:uid="{28CD89C9-040F-433A-BB3B-1422A1E88D89}" name="Fi$CAL Address Sequence" dataDxfId="28"/>
    <tableColumn id="4" xr3:uid="{4E7F924F-F406-4C9F-ACB7-342FCF10746B}" name="County-District-School Code" dataDxfId="27"/>
    <tableColumn id="5" xr3:uid="{92CAEB46-66E4-46C4-A21A-24FD6689B104}" name="County Code" dataDxfId="26"/>
    <tableColumn id="6" xr3:uid="{418F9EBA-46D3-4695-B32B-54EFE56EC71A}" name="District Code" dataDxfId="25"/>
    <tableColumn id="7" xr3:uid="{7F8B4FC8-D098-415E-B208-6BEC53504053}" name="School Code" dataDxfId="24"/>
    <tableColumn id="8" xr3:uid="{1C11A3AA-9391-498C-949A-5645C7F6E445}" name="Charter Number" dataDxfId="23"/>
    <tableColumn id="9" xr3:uid="{30B69E0C-9363-4D3C-8F67-665DA04DD0A1}" name="Service Location" dataDxfId="22"/>
    <tableColumn id="10" xr3:uid="{F9F9B21F-DA53-4C9A-B762-15C2657DF170}" name="Local Educational Agency" dataDxfId="21"/>
    <tableColumn id="11" xr3:uid="{0C024E71-7988-4EE7-AFE3-D27772AB77F1}" name="Smarter Balanced Computer-based Count" dataDxfId="20"/>
    <tableColumn id="12" xr3:uid="{0BF946DB-0C7A-4F50-B251-BD39150E7B30}" name="Smarter Balanced Computer-based Dollars" dataDxfId="19"/>
    <tableColumn id="13" xr3:uid="{747F8084-7951-4160-B294-984D7450E9E4}" name="Smarter Balanced Paper-pencil Count" dataDxfId="18"/>
    <tableColumn id="14" xr3:uid="{946D72BD-F9FE-4B7A-9637-5465EEAE4B2D}" name="Smarter Balanced Paper-pencil Dollars" dataDxfId="17"/>
    <tableColumn id="15" xr3:uid="{60D2701C-0033-4CD1-B037-13B750372C99}" name="California Science Test Count" dataDxfId="16"/>
    <tableColumn id="16" xr3:uid="{2E587C2C-EDB0-4119-A4FE-656E7716D72F}" name="California Science Test Dollars" dataDxfId="15"/>
    <tableColumn id="17" xr3:uid="{3A3C340C-836C-4278-A0A2-31281859D62F}" name="California Alternate Assessment Count" dataDxfId="14"/>
    <tableColumn id="18" xr3:uid="{B8408CA6-73BD-481A-9E53-567A662DCE10}" name="California Alternate Assessment Dollars" dataDxfId="13"/>
    <tableColumn id="19" xr3:uid="{08C50D5E-ADB4-4ECD-85F7-80EC16DFEEA0}" name="California Alternate Assessment for Science Count" dataDxfId="12"/>
    <tableColumn id="20" xr3:uid="{AA28E645-6C30-4F90-BC7A-81E2F0802B64}" name="California Alternate Assessment for Science Dollars" dataDxfId="11"/>
    <tableColumn id="21" xr3:uid="{F5CCEA40-B123-4300-A0F2-739CAD52B6E1}" name="California Spanish Assessment Count" dataDxfId="10"/>
    <tableColumn id="22" xr3:uid="{7EADE837-1834-4B2E-81D1-4CEF52BA98DF}" name="California Spanish Assessment Dollars" dataDxfId="9"/>
    <tableColumn id="23" xr3:uid="{6CA944D6-969F-4917-838A-06FF2969FF13}" name="Exempt Count" dataDxfId="8"/>
    <tableColumn id="24" xr3:uid="{DB04A16B-42CD-4396-A1FB-561881F6E051}" name="Exempt Dollars" dataDxfId="7"/>
    <tableColumn id="25" xr3:uid="{9B4AA6AB-D74F-4D95-AE1F-D93364F5C993}" name="Total Dollars" dataDxfId="6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Schedule of Fourth Assessment Apportionment for the 2021–22 CAASPP Administration." altTextSummary="This table displays the student testing data and dollar amounts for the 2021-22 CAASPP administra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30B5B-3F3C-4DE0-9F3D-D98E7EC6F2EB}" name="Table13" displayName="Table13" ref="A3:C9" totalsRowShown="0" headerRowDxfId="5" dataDxfId="4" tableBorderDxfId="3">
  <autoFilter ref="A3:C9" xr:uid="{C5E30B5B-3F3C-4DE0-9F3D-D98E7EC6F2EB}"/>
  <tableColumns count="3">
    <tableColumn id="1" xr3:uid="{799FDFC5-F21F-42CE-9696-71D5361AB1EC}" name="County_x000a_Code" dataDxfId="2"/>
    <tableColumn id="2" xr3:uid="{1529C554-A6A6-4E39-9671-D20DC0A4B7DC}" name="County_x000a_Name" dataDxfId="1"/>
    <tableColumn id="3" xr3:uid="{5F386102-161A-4250-B88A-4EBB1B5AA92A}" name="Apportionment  Reimbursement Total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CAASPP 2021-22 Testing Year County Reimbursement Totals" altTextSummary="This table shows the apportionment reimbursement total by count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CDC4-85C9-4B86-81D6-131EFE97BEFF}">
  <dimension ref="A1:Z13"/>
  <sheetViews>
    <sheetView tabSelected="1" workbookViewId="0"/>
  </sheetViews>
  <sheetFormatPr defaultColWidth="9.28515625" defaultRowHeight="15" x14ac:dyDescent="0.25"/>
  <cols>
    <col min="1" max="1" width="20.85546875" style="1" customWidth="1"/>
    <col min="2" max="2" width="16.28515625" style="1" customWidth="1"/>
    <col min="3" max="3" width="17" style="1" customWidth="1"/>
    <col min="4" max="4" width="21.5703125" style="1" customWidth="1"/>
    <col min="5" max="5" width="12.5703125" style="1" customWidth="1"/>
    <col min="6" max="6" width="12.28515625" style="1" customWidth="1"/>
    <col min="7" max="7" width="12.7109375" style="1" customWidth="1"/>
    <col min="8" max="8" width="15.28515625" style="1" customWidth="1"/>
    <col min="9" max="9" width="15.140625" style="1" customWidth="1"/>
    <col min="10" max="10" width="35.7109375" style="1" customWidth="1"/>
    <col min="11" max="11" width="18.140625" style="3" customWidth="1"/>
    <col min="12" max="12" width="18" style="2" customWidth="1"/>
    <col min="13" max="13" width="16.28515625" style="3" customWidth="1"/>
    <col min="14" max="14" width="15.140625" style="2" customWidth="1"/>
    <col min="15" max="15" width="15.7109375" style="3" customWidth="1"/>
    <col min="16" max="16" width="17.28515625" style="2" customWidth="1"/>
    <col min="17" max="17" width="19.140625" style="3" customWidth="1"/>
    <col min="18" max="18" width="17.28515625" style="2" customWidth="1"/>
    <col min="19" max="19" width="16.28515625" style="3" customWidth="1"/>
    <col min="20" max="20" width="16.140625" style="2" customWidth="1"/>
    <col min="21" max="21" width="15.7109375" style="3" customWidth="1"/>
    <col min="22" max="22" width="18.28515625" style="2" customWidth="1"/>
    <col min="23" max="23" width="13.7109375" style="3" customWidth="1"/>
    <col min="24" max="24" width="14.85546875" style="2" customWidth="1"/>
    <col min="25" max="25" width="16.7109375" style="2" customWidth="1"/>
    <col min="27" max="16384" width="9.28515625" style="1"/>
  </cols>
  <sheetData>
    <row r="1" spans="1:25" ht="18.75" thickBot="1" x14ac:dyDescent="0.3">
      <c r="A1" s="4" t="s">
        <v>87</v>
      </c>
    </row>
    <row r="2" spans="1:25" ht="16.5" thickTop="1" x14ac:dyDescent="0.25">
      <c r="A2" s="5" t="s">
        <v>86</v>
      </c>
    </row>
    <row r="3" spans="1:25" ht="85.15" customHeight="1" x14ac:dyDescent="0.25">
      <c r="A3" s="6" t="s">
        <v>53</v>
      </c>
      <c r="B3" s="6" t="s">
        <v>0</v>
      </c>
      <c r="C3" s="6" t="s">
        <v>1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77</v>
      </c>
      <c r="J3" s="6" t="s">
        <v>59</v>
      </c>
      <c r="K3" s="7" t="s">
        <v>60</v>
      </c>
      <c r="L3" s="8" t="s">
        <v>61</v>
      </c>
      <c r="M3" s="7" t="s">
        <v>62</v>
      </c>
      <c r="N3" s="8" t="s">
        <v>63</v>
      </c>
      <c r="O3" s="7" t="s">
        <v>64</v>
      </c>
      <c r="P3" s="8" t="s">
        <v>65</v>
      </c>
      <c r="Q3" s="7" t="s">
        <v>66</v>
      </c>
      <c r="R3" s="8" t="s">
        <v>67</v>
      </c>
      <c r="S3" s="7" t="s">
        <v>68</v>
      </c>
      <c r="T3" s="8" t="s">
        <v>69</v>
      </c>
      <c r="U3" s="7" t="s">
        <v>71</v>
      </c>
      <c r="V3" s="8" t="s">
        <v>70</v>
      </c>
      <c r="W3" s="7" t="s">
        <v>73</v>
      </c>
      <c r="X3" s="8" t="s">
        <v>72</v>
      </c>
      <c r="Y3" s="8" t="s">
        <v>74</v>
      </c>
    </row>
    <row r="4" spans="1:25" ht="15.75" x14ac:dyDescent="0.25">
      <c r="A4" s="9" t="s">
        <v>15</v>
      </c>
      <c r="B4" s="9" t="s">
        <v>16</v>
      </c>
      <c r="C4" s="9" t="s">
        <v>7</v>
      </c>
      <c r="D4" s="9" t="s">
        <v>23</v>
      </c>
      <c r="E4" s="9" t="s">
        <v>17</v>
      </c>
      <c r="F4" s="9" t="s">
        <v>18</v>
      </c>
      <c r="G4" s="9" t="s">
        <v>9</v>
      </c>
      <c r="H4" s="9" t="s">
        <v>78</v>
      </c>
      <c r="I4" s="9" t="s">
        <v>18</v>
      </c>
      <c r="J4" s="9" t="s">
        <v>19</v>
      </c>
      <c r="K4" s="10" t="s">
        <v>20</v>
      </c>
      <c r="L4" s="11">
        <f t="shared" ref="L4" si="0">K4*4</f>
        <v>7516</v>
      </c>
      <c r="M4" s="10" t="s">
        <v>4</v>
      </c>
      <c r="N4" s="11">
        <f t="shared" ref="N4" si="1">M4*4</f>
        <v>0</v>
      </c>
      <c r="O4" s="10" t="s">
        <v>21</v>
      </c>
      <c r="P4" s="11">
        <f t="shared" ref="P4" si="2">O4*2</f>
        <v>1522</v>
      </c>
      <c r="Q4" s="10" t="s">
        <v>22</v>
      </c>
      <c r="R4" s="11">
        <f t="shared" ref="R4" si="3">Q4*5</f>
        <v>80</v>
      </c>
      <c r="S4" s="10" t="s">
        <v>14</v>
      </c>
      <c r="T4" s="11">
        <f t="shared" ref="T4" si="4">S4*5</f>
        <v>65</v>
      </c>
      <c r="U4" s="10" t="s">
        <v>4</v>
      </c>
      <c r="V4" s="11">
        <f t="shared" ref="V4" si="5">U4*5</f>
        <v>0</v>
      </c>
      <c r="W4" s="10">
        <v>28</v>
      </c>
      <c r="X4" s="11">
        <f t="shared" ref="X4" si="6">W4*1</f>
        <v>28</v>
      </c>
      <c r="Y4" s="11">
        <f t="shared" ref="Y4" si="7">L4+N4+P4+R4+T4+V4+X4</f>
        <v>9211</v>
      </c>
    </row>
    <row r="5" spans="1:25" ht="15.75" x14ac:dyDescent="0.25">
      <c r="A5" s="9" t="s">
        <v>28</v>
      </c>
      <c r="B5" s="9" t="s">
        <v>29</v>
      </c>
      <c r="C5" s="9" t="s">
        <v>10</v>
      </c>
      <c r="D5" s="9" t="s">
        <v>34</v>
      </c>
      <c r="E5" s="9" t="s">
        <v>13</v>
      </c>
      <c r="F5" s="9" t="s">
        <v>30</v>
      </c>
      <c r="G5" s="9" t="s">
        <v>9</v>
      </c>
      <c r="H5" s="9" t="s">
        <v>78</v>
      </c>
      <c r="I5" s="9" t="s">
        <v>30</v>
      </c>
      <c r="J5" s="9" t="s">
        <v>31</v>
      </c>
      <c r="K5" s="10" t="s">
        <v>32</v>
      </c>
      <c r="L5" s="11">
        <f t="shared" ref="L5" si="8">K5*4</f>
        <v>47736</v>
      </c>
      <c r="M5" s="10" t="s">
        <v>4</v>
      </c>
      <c r="N5" s="11">
        <f t="shared" ref="N5" si="9">M5*4</f>
        <v>0</v>
      </c>
      <c r="O5" s="10" t="s">
        <v>33</v>
      </c>
      <c r="P5" s="11">
        <f t="shared" ref="P5" si="10">O5*2</f>
        <v>14334</v>
      </c>
      <c r="Q5" s="10" t="s">
        <v>5</v>
      </c>
      <c r="R5" s="11">
        <f t="shared" ref="R5" si="11">Q5*5</f>
        <v>655</v>
      </c>
      <c r="S5" s="10" t="s">
        <v>6</v>
      </c>
      <c r="T5" s="11">
        <f t="shared" ref="T5" si="12">S5*5</f>
        <v>385</v>
      </c>
      <c r="U5" s="10" t="s">
        <v>4</v>
      </c>
      <c r="V5" s="11">
        <f t="shared" ref="V5" si="13">U5*5</f>
        <v>0</v>
      </c>
      <c r="W5" s="10">
        <v>186</v>
      </c>
      <c r="X5" s="11">
        <f t="shared" ref="X5" si="14">W5*1</f>
        <v>186</v>
      </c>
      <c r="Y5" s="11">
        <f t="shared" ref="Y5" si="15">L5+N5+P5+R5+T5+V5+X5</f>
        <v>63296</v>
      </c>
    </row>
    <row r="6" spans="1:25" ht="15.75" x14ac:dyDescent="0.25">
      <c r="A6" s="9" t="s">
        <v>35</v>
      </c>
      <c r="B6" s="9" t="s">
        <v>36</v>
      </c>
      <c r="C6" s="9" t="s">
        <v>75</v>
      </c>
      <c r="D6" s="9" t="s">
        <v>40</v>
      </c>
      <c r="E6" s="9" t="s">
        <v>12</v>
      </c>
      <c r="F6" s="9" t="s">
        <v>3</v>
      </c>
      <c r="G6" s="9" t="s">
        <v>38</v>
      </c>
      <c r="H6" s="9" t="s">
        <v>24</v>
      </c>
      <c r="I6" s="9" t="s">
        <v>79</v>
      </c>
      <c r="J6" s="9" t="s">
        <v>39</v>
      </c>
      <c r="K6" s="10" t="s">
        <v>37</v>
      </c>
      <c r="L6" s="11">
        <f t="shared" ref="L6" si="16">K6*4</f>
        <v>904</v>
      </c>
      <c r="M6" s="10" t="s">
        <v>4</v>
      </c>
      <c r="N6" s="11">
        <f t="shared" ref="N6" si="17">M6*4</f>
        <v>0</v>
      </c>
      <c r="O6" s="10" t="s">
        <v>26</v>
      </c>
      <c r="P6" s="11">
        <f t="shared" ref="P6" si="18">O6*2</f>
        <v>122</v>
      </c>
      <c r="Q6" s="10" t="s">
        <v>4</v>
      </c>
      <c r="R6" s="11">
        <f t="shared" ref="R6" si="19">Q6*5</f>
        <v>0</v>
      </c>
      <c r="S6" s="10" t="s">
        <v>4</v>
      </c>
      <c r="T6" s="11">
        <f t="shared" ref="T6" si="20">S6*5</f>
        <v>0</v>
      </c>
      <c r="U6" s="10" t="s">
        <v>4</v>
      </c>
      <c r="V6" s="11">
        <f t="shared" ref="V6" si="21">U6*5</f>
        <v>0</v>
      </c>
      <c r="W6" s="10">
        <v>0</v>
      </c>
      <c r="X6" s="11">
        <f t="shared" ref="X6" si="22">W6*1</f>
        <v>0</v>
      </c>
      <c r="Y6" s="11">
        <f t="shared" ref="Y6" si="23">L6+N6+P6+R6+T6+V6+X6</f>
        <v>1026</v>
      </c>
    </row>
    <row r="7" spans="1:25" ht="15.75" x14ac:dyDescent="0.25">
      <c r="A7" s="9" t="s">
        <v>41</v>
      </c>
      <c r="B7" s="9" t="s">
        <v>42</v>
      </c>
      <c r="C7" s="9" t="s">
        <v>76</v>
      </c>
      <c r="D7" s="9" t="s">
        <v>46</v>
      </c>
      <c r="E7" s="9" t="s">
        <v>25</v>
      </c>
      <c r="F7" s="9" t="s">
        <v>43</v>
      </c>
      <c r="G7" s="9" t="s">
        <v>9</v>
      </c>
      <c r="H7" s="9" t="s">
        <v>78</v>
      </c>
      <c r="I7" s="9" t="s">
        <v>43</v>
      </c>
      <c r="J7" s="9" t="s">
        <v>44</v>
      </c>
      <c r="K7" s="10" t="s">
        <v>27</v>
      </c>
      <c r="L7" s="11">
        <f t="shared" ref="L7" si="24">K7*4</f>
        <v>5636</v>
      </c>
      <c r="M7" s="10" t="s">
        <v>4</v>
      </c>
      <c r="N7" s="11">
        <f t="shared" ref="N7" si="25">M7*4</f>
        <v>0</v>
      </c>
      <c r="O7" s="10" t="s">
        <v>45</v>
      </c>
      <c r="P7" s="11">
        <f t="shared" ref="P7" si="26">O7*2</f>
        <v>998</v>
      </c>
      <c r="Q7" s="10" t="s">
        <v>4</v>
      </c>
      <c r="R7" s="11">
        <f t="shared" ref="R7" si="27">Q7*5</f>
        <v>0</v>
      </c>
      <c r="S7" s="10" t="s">
        <v>4</v>
      </c>
      <c r="T7" s="11">
        <f t="shared" ref="T7" si="28">S7*5</f>
        <v>0</v>
      </c>
      <c r="U7" s="10" t="s">
        <v>4</v>
      </c>
      <c r="V7" s="11">
        <f t="shared" ref="V7" si="29">U7*5</f>
        <v>0</v>
      </c>
      <c r="W7" s="10">
        <v>9</v>
      </c>
      <c r="X7" s="11">
        <f t="shared" ref="X7" si="30">W7*1</f>
        <v>9</v>
      </c>
      <c r="Y7" s="11">
        <f t="shared" ref="Y7" si="31">L7+N7+P7+R7+T7+V7+X7</f>
        <v>6643</v>
      </c>
    </row>
    <row r="8" spans="1:25" ht="15.75" x14ac:dyDescent="0.25">
      <c r="A8" s="9" t="s">
        <v>47</v>
      </c>
      <c r="B8" s="9" t="s">
        <v>48</v>
      </c>
      <c r="C8" s="9" t="s">
        <v>2</v>
      </c>
      <c r="D8" s="9" t="s">
        <v>52</v>
      </c>
      <c r="E8" s="9" t="s">
        <v>8</v>
      </c>
      <c r="F8" s="9" t="s">
        <v>3</v>
      </c>
      <c r="G8" s="9" t="s">
        <v>49</v>
      </c>
      <c r="H8" s="9" t="s">
        <v>50</v>
      </c>
      <c r="I8" s="9" t="s">
        <v>80</v>
      </c>
      <c r="J8" s="9" t="s">
        <v>51</v>
      </c>
      <c r="K8" s="10" t="s">
        <v>11</v>
      </c>
      <c r="L8" s="11">
        <f t="shared" ref="L8" si="32">K8*4</f>
        <v>256</v>
      </c>
      <c r="M8" s="10" t="s">
        <v>4</v>
      </c>
      <c r="N8" s="11">
        <f t="shared" ref="N8" si="33">M8*4</f>
        <v>0</v>
      </c>
      <c r="O8" s="10" t="s">
        <v>6</v>
      </c>
      <c r="P8" s="11">
        <f t="shared" ref="P8" si="34">O8*2</f>
        <v>154</v>
      </c>
      <c r="Q8" s="10" t="s">
        <v>4</v>
      </c>
      <c r="R8" s="11">
        <f t="shared" ref="R8" si="35">Q8*5</f>
        <v>0</v>
      </c>
      <c r="S8" s="10" t="s">
        <v>4</v>
      </c>
      <c r="T8" s="11">
        <f t="shared" ref="T8" si="36">S8*5</f>
        <v>0</v>
      </c>
      <c r="U8" s="10" t="s">
        <v>4</v>
      </c>
      <c r="V8" s="11">
        <f t="shared" ref="V8" si="37">U8*5</f>
        <v>0</v>
      </c>
      <c r="W8" s="10">
        <v>1</v>
      </c>
      <c r="X8" s="11">
        <f t="shared" ref="X8" si="38">W8*1</f>
        <v>1</v>
      </c>
      <c r="Y8" s="11">
        <f t="shared" ref="Y8" si="39">L8+N8+P8+R8+T8+V8+X8</f>
        <v>411</v>
      </c>
    </row>
    <row r="9" spans="1:25" ht="15.75" x14ac:dyDescent="0.25">
      <c r="A9" s="12" t="s">
        <v>85</v>
      </c>
      <c r="B9" s="9"/>
      <c r="C9" s="9"/>
      <c r="D9" s="9"/>
      <c r="E9" s="9"/>
      <c r="F9" s="9"/>
      <c r="G9" s="9"/>
      <c r="H9" s="9"/>
      <c r="I9" s="9"/>
      <c r="J9" s="9"/>
      <c r="K9" s="10"/>
      <c r="L9" s="11"/>
      <c r="M9" s="10"/>
      <c r="N9" s="11"/>
      <c r="O9" s="10"/>
      <c r="P9" s="11"/>
      <c r="Q9" s="10"/>
      <c r="R9" s="11"/>
      <c r="S9" s="10"/>
      <c r="T9" s="11"/>
      <c r="U9" s="10"/>
      <c r="V9" s="11"/>
      <c r="W9" s="10"/>
      <c r="X9" s="11"/>
      <c r="Y9" s="13">
        <f>SUM(Y4:Y8)</f>
        <v>80587</v>
      </c>
    </row>
    <row r="10" spans="1:25" ht="15.75" x14ac:dyDescent="0.25">
      <c r="A10" s="9" t="s">
        <v>81</v>
      </c>
      <c r="B10" s="9"/>
      <c r="C10" s="9"/>
      <c r="D10" s="9"/>
      <c r="E10" s="9"/>
      <c r="F10" s="9"/>
      <c r="G10" s="9"/>
      <c r="H10" s="9"/>
      <c r="I10" s="9"/>
      <c r="J10" s="9"/>
      <c r="K10" s="10"/>
      <c r="L10" s="11"/>
      <c r="M10" s="10"/>
      <c r="N10" s="11"/>
      <c r="O10" s="10"/>
      <c r="P10" s="11"/>
      <c r="Q10" s="10"/>
      <c r="R10" s="11"/>
      <c r="S10" s="10"/>
      <c r="T10" s="11"/>
      <c r="U10" s="10"/>
      <c r="V10" s="11"/>
      <c r="W10" s="10"/>
      <c r="X10" s="11"/>
      <c r="Y10" s="11"/>
    </row>
    <row r="11" spans="1:25" ht="15.75" x14ac:dyDescent="0.25">
      <c r="A11" s="9" t="s">
        <v>82</v>
      </c>
      <c r="B11" s="9"/>
      <c r="C11" s="9"/>
      <c r="D11" s="9"/>
      <c r="E11" s="9"/>
      <c r="F11" s="9"/>
      <c r="G11" s="9"/>
      <c r="H11" s="9"/>
      <c r="I11" s="9"/>
      <c r="J11" s="9"/>
      <c r="K11" s="10"/>
      <c r="L11" s="11"/>
      <c r="M11" s="10"/>
      <c r="N11" s="11"/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1"/>
    </row>
    <row r="12" spans="1:25" ht="15.75" x14ac:dyDescent="0.25">
      <c r="A12" s="9" t="s">
        <v>83</v>
      </c>
      <c r="B12" s="9"/>
      <c r="C12" s="9"/>
      <c r="D12" s="9"/>
      <c r="E12" s="9"/>
      <c r="F12" s="9"/>
      <c r="G12" s="9"/>
      <c r="H12" s="9"/>
      <c r="I12" s="9"/>
      <c r="J12" s="9"/>
      <c r="K12" s="10"/>
      <c r="L12" s="11"/>
      <c r="M12" s="10"/>
      <c r="N12" s="11"/>
      <c r="O12" s="10"/>
      <c r="P12" s="11"/>
      <c r="Q12" s="10"/>
      <c r="R12" s="11"/>
      <c r="S12" s="10"/>
      <c r="T12" s="11"/>
      <c r="U12" s="10"/>
      <c r="V12" s="11"/>
      <c r="W12" s="10"/>
      <c r="X12" s="11"/>
      <c r="Y12" s="11"/>
    </row>
    <row r="13" spans="1:25" ht="15.75" x14ac:dyDescent="0.25">
      <c r="A13" s="9" t="s">
        <v>84</v>
      </c>
      <c r="B13" s="9"/>
      <c r="C13" s="9"/>
      <c r="D13" s="9"/>
      <c r="E13" s="9"/>
      <c r="F13" s="9"/>
      <c r="G13" s="9"/>
      <c r="H13" s="9"/>
      <c r="I13" s="9"/>
      <c r="J13" s="9"/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0C5F-C3F3-4B2C-9BC7-70A9DD803B64}">
  <dimension ref="A1:C13"/>
  <sheetViews>
    <sheetView workbookViewId="0"/>
  </sheetViews>
  <sheetFormatPr defaultRowHeight="15" x14ac:dyDescent="0.25"/>
  <cols>
    <col min="1" max="1" width="19" customWidth="1"/>
    <col min="2" max="2" width="25.28515625" customWidth="1"/>
    <col min="3" max="3" width="21.140625" customWidth="1"/>
  </cols>
  <sheetData>
    <row r="1" spans="1:3" ht="18" x14ac:dyDescent="0.25">
      <c r="A1" s="14" t="s">
        <v>87</v>
      </c>
      <c r="B1" s="9"/>
      <c r="C1" s="9"/>
    </row>
    <row r="2" spans="1:3" ht="15.75" x14ac:dyDescent="0.25">
      <c r="A2" s="12" t="s">
        <v>86</v>
      </c>
      <c r="B2" s="9"/>
      <c r="C2" s="9"/>
    </row>
    <row r="3" spans="1:3" ht="63" customHeight="1" x14ac:dyDescent="0.25">
      <c r="A3" s="15" t="s">
        <v>88</v>
      </c>
      <c r="B3" s="15" t="s">
        <v>89</v>
      </c>
      <c r="C3" s="16" t="s">
        <v>90</v>
      </c>
    </row>
    <row r="4" spans="1:3" ht="15.75" x14ac:dyDescent="0.25">
      <c r="A4" s="18" t="s">
        <v>17</v>
      </c>
      <c r="B4" s="17" t="s">
        <v>91</v>
      </c>
      <c r="C4" s="19">
        <v>9211</v>
      </c>
    </row>
    <row r="5" spans="1:3" ht="15.75" x14ac:dyDescent="0.25">
      <c r="A5" s="18" t="s">
        <v>13</v>
      </c>
      <c r="B5" s="17" t="s">
        <v>92</v>
      </c>
      <c r="C5" s="19">
        <v>63296</v>
      </c>
    </row>
    <row r="6" spans="1:3" ht="15.75" x14ac:dyDescent="0.25">
      <c r="A6" s="18" t="s">
        <v>12</v>
      </c>
      <c r="B6" s="17" t="s">
        <v>93</v>
      </c>
      <c r="C6" s="19">
        <v>1026</v>
      </c>
    </row>
    <row r="7" spans="1:3" ht="15.75" x14ac:dyDescent="0.25">
      <c r="A7" s="18" t="s">
        <v>25</v>
      </c>
      <c r="B7" s="17" t="s">
        <v>94</v>
      </c>
      <c r="C7" s="19">
        <v>6643</v>
      </c>
    </row>
    <row r="8" spans="1:3" ht="15.75" x14ac:dyDescent="0.25">
      <c r="A8" s="18" t="s">
        <v>8</v>
      </c>
      <c r="B8" s="17" t="s">
        <v>95</v>
      </c>
      <c r="C8" s="19">
        <v>411</v>
      </c>
    </row>
    <row r="9" spans="1:3" ht="15.75" x14ac:dyDescent="0.25">
      <c r="A9" s="20" t="s">
        <v>85</v>
      </c>
      <c r="B9" s="21" t="s">
        <v>78</v>
      </c>
      <c r="C9" s="22">
        <f>SUM(C4:C8)</f>
        <v>80587</v>
      </c>
    </row>
    <row r="10" spans="1:3" ht="15.75" x14ac:dyDescent="0.25">
      <c r="A10" s="23" t="s">
        <v>81</v>
      </c>
      <c r="B10" s="23"/>
      <c r="C10" s="23"/>
    </row>
    <row r="11" spans="1:3" ht="15.75" x14ac:dyDescent="0.25">
      <c r="A11" s="23" t="s">
        <v>82</v>
      </c>
      <c r="B11" s="23"/>
      <c r="C11" s="23"/>
    </row>
    <row r="12" spans="1:3" ht="15.75" x14ac:dyDescent="0.25">
      <c r="A12" s="23" t="s">
        <v>83</v>
      </c>
      <c r="B12" s="23"/>
      <c r="C12" s="23"/>
    </row>
    <row r="13" spans="1:3" ht="15.75" x14ac:dyDescent="0.25">
      <c r="A13" s="24" t="s">
        <v>84</v>
      </c>
      <c r="B13" s="23"/>
      <c r="C13" s="2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CAASPP 2021-22</vt:lpstr>
      <vt:lpstr>County Reimbursement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CAASPP 2021-22 (CA Dept of Education)</dc:title>
  <dc:subject>Schedule of the Fourth Assessment Apportionment for the 2021–22 California Assessment of Student Performance and Progress Administration.</dc:subject>
  <dc:creator/>
  <cp:lastModifiedBy/>
  <dcterms:created xsi:type="dcterms:W3CDTF">2025-02-20T22:27:41Z</dcterms:created>
  <dcterms:modified xsi:type="dcterms:W3CDTF">2025-02-20T22:27:54Z</dcterms:modified>
</cp:coreProperties>
</file>