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CB7C7B5-7702-4339-B350-6921FB7D773D}" xr6:coauthVersionLast="47" xr6:coauthVersionMax="47" xr10:uidLastSave="{00000000-0000-0000-0000-000000000000}"/>
  <bookViews>
    <workbookView xWindow="-108" yWindow="-108" windowWidth="23256" windowHeight="12576" xr2:uid="{953B1CB4-80C4-4F1F-BF0B-FBC206528B47}"/>
  </bookViews>
  <sheets>
    <sheet name="2024–25 CAEP Funding" sheetId="1" r:id="rId1"/>
    <sheet name="County Summary Jul–Aug" sheetId="2" r:id="rId2"/>
    <sheet name="County Summary Sept–June" sheetId="3" r:id="rId3"/>
    <sheet name="Total County Summary" sheetId="4" r:id="rId4"/>
  </sheets>
  <definedNames>
    <definedName name="_xlnm._FilterDatabase" localSheetId="0" hidden="1">'2024–25 CAEP Funding'!$A$1:$M$162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4" l="1"/>
  <c r="B40" i="4"/>
  <c r="D40" i="4"/>
  <c r="B40" i="2"/>
  <c r="K159" i="1"/>
  <c r="L159" i="1"/>
  <c r="M159" i="1"/>
  <c r="B40" i="3"/>
</calcChain>
</file>

<file path=xl/sharedStrings.xml><?xml version="1.0" encoding="utf-8"?>
<sst xmlns="http://schemas.openxmlformats.org/spreadsheetml/2006/main" count="1230" uniqueCount="309">
  <si>
    <t>California Adult Education Program</t>
  </si>
  <si>
    <t>Schedule of Apportionments</t>
  </si>
  <si>
    <t>County Treasurer</t>
  </si>
  <si>
    <t>County Code</t>
  </si>
  <si>
    <t>Fi$Cal Supplier ID</t>
  </si>
  <si>
    <t>Fi$Cal Address Sequence ID</t>
  </si>
  <si>
    <t>PCA</t>
  </si>
  <si>
    <t>Service Location Field</t>
  </si>
  <si>
    <t xml:space="preserve">Consortium </t>
  </si>
  <si>
    <t>Grantee</t>
  </si>
  <si>
    <t>Funding Channel</t>
  </si>
  <si>
    <t>Member Type</t>
  </si>
  <si>
    <t>July &amp; August 2024 Payment</t>
  </si>
  <si>
    <t>Del Norte</t>
  </si>
  <si>
    <t>8</t>
  </si>
  <si>
    <t>0000011789</t>
  </si>
  <si>
    <t>North Coast</t>
  </si>
  <si>
    <t>Del Norte County Unified</t>
  </si>
  <si>
    <t>Humboldt</t>
  </si>
  <si>
    <t>12</t>
  </si>
  <si>
    <t>0000011813</t>
  </si>
  <si>
    <t>Eureka City Schools</t>
  </si>
  <si>
    <t>Alameda</t>
  </si>
  <si>
    <t>01</t>
  </si>
  <si>
    <t>0000011784</t>
  </si>
  <si>
    <t>1</t>
  </si>
  <si>
    <t>Mid Alameda County (Chabot-Las Positas)</t>
  </si>
  <si>
    <t>Castro Valley Unified</t>
  </si>
  <si>
    <t>Dublin Unified</t>
  </si>
  <si>
    <t>Southern Alameda County (Ohlone)</t>
  </si>
  <si>
    <t>Fremont Unified</t>
  </si>
  <si>
    <t>Hayward Unified</t>
  </si>
  <si>
    <t>Livermore Valley Joint Unified</t>
  </si>
  <si>
    <t>New Haven Unified</t>
  </si>
  <si>
    <t>Newark Unified</t>
  </si>
  <si>
    <t>Pleasanton Unified</t>
  </si>
  <si>
    <t>San Leandro Unified</t>
  </si>
  <si>
    <t>San Lorenzo Unified</t>
  </si>
  <si>
    <t>Tri-Valley ROP</t>
  </si>
  <si>
    <t>Calaveras</t>
  </si>
  <si>
    <t>05</t>
  </si>
  <si>
    <t>0000011788</t>
  </si>
  <si>
    <t>Delta Sierra Alliance</t>
  </si>
  <si>
    <t>Calaveras Co. Office of Education</t>
  </si>
  <si>
    <t>Contra Costa</t>
  </si>
  <si>
    <t>07</t>
  </si>
  <si>
    <t>0000009047</t>
  </si>
  <si>
    <t>50</t>
  </si>
  <si>
    <t>Acalanes Union High</t>
  </si>
  <si>
    <t>Antioch Unified</t>
  </si>
  <si>
    <t>Contra Costa Co. Office of Education</t>
  </si>
  <si>
    <t>Liberty Union High</t>
  </si>
  <si>
    <t>Martinez Unified</t>
  </si>
  <si>
    <t>Mt. Diablo Unified</t>
  </si>
  <si>
    <t>Pittsburg Unified</t>
  </si>
  <si>
    <t>West Contra Costa Unified</t>
  </si>
  <si>
    <t>Imperial</t>
  </si>
  <si>
    <t>0000011814</t>
  </si>
  <si>
    <t>Imperial County Office of Education</t>
  </si>
  <si>
    <t>Inyo</t>
  </si>
  <si>
    <t>0000008422</t>
  </si>
  <si>
    <t>14</t>
  </si>
  <si>
    <t>Kern</t>
  </si>
  <si>
    <t>Inyo Co. Office of Education</t>
  </si>
  <si>
    <t>0000040496</t>
  </si>
  <si>
    <t>2</t>
  </si>
  <si>
    <t>Delano Joint Union High</t>
  </si>
  <si>
    <t>Kern High</t>
  </si>
  <si>
    <t>McFarland Unified</t>
  </si>
  <si>
    <t>Mojave Unified</t>
  </si>
  <si>
    <t>Muroc Joint Unified</t>
  </si>
  <si>
    <t>Sierra Sands Unified</t>
  </si>
  <si>
    <t>Tehachapi Unified</t>
  </si>
  <si>
    <t>Wasco Union High</t>
  </si>
  <si>
    <t>Kings</t>
  </si>
  <si>
    <t>0000012471</t>
  </si>
  <si>
    <t>22</t>
  </si>
  <si>
    <t>Sequoias</t>
  </si>
  <si>
    <t>Corcoran Joint Unified</t>
  </si>
  <si>
    <t>Hanford Joint Union High</t>
  </si>
  <si>
    <t>Los Angeles</t>
  </si>
  <si>
    <t>0000044132</t>
  </si>
  <si>
    <t>Southeast Los Angeles (PAACE)</t>
  </si>
  <si>
    <t>ABC Unified</t>
  </si>
  <si>
    <t>Antelope Valley</t>
  </si>
  <si>
    <t>Antelope Valley Union High</t>
  </si>
  <si>
    <t>Mt. San Antonio</t>
  </si>
  <si>
    <t>Baldwin Park Unified</t>
  </si>
  <si>
    <t>Bassett Unified</t>
  </si>
  <si>
    <t>Bellflower Unified</t>
  </si>
  <si>
    <t>Burbank Unified</t>
  </si>
  <si>
    <t>South Bay (El Camino)</t>
  </si>
  <si>
    <t>Centinela Valley Union High</t>
  </si>
  <si>
    <t>Charter Oak Unified</t>
  </si>
  <si>
    <t>Citrus College Adult Education Consortium</t>
  </si>
  <si>
    <t>Claremont Unified</t>
  </si>
  <si>
    <t>Covina-Valley Unified</t>
  </si>
  <si>
    <t>Culver City Unified</t>
  </si>
  <si>
    <t>Downey Unified</t>
  </si>
  <si>
    <t>Rio Hondo</t>
  </si>
  <si>
    <t>El Monte Union High</t>
  </si>
  <si>
    <t>El Rancho Unified</t>
  </si>
  <si>
    <t>Hacienda la Puente Unified</t>
  </si>
  <si>
    <t>Inglewood Unified</t>
  </si>
  <si>
    <t>Long Beach</t>
  </si>
  <si>
    <t>Long Beach Unified</t>
  </si>
  <si>
    <t>Los Angeles Unified</t>
  </si>
  <si>
    <t>Montebello Unified</t>
  </si>
  <si>
    <t>Norwalk-La Mirada Unified</t>
  </si>
  <si>
    <t>Tri City</t>
  </si>
  <si>
    <t>Paramount Unified</t>
  </si>
  <si>
    <t>Pasadena</t>
  </si>
  <si>
    <t>Pasadena Unified</t>
  </si>
  <si>
    <t>Pomona Unified</t>
  </si>
  <si>
    <t>Redondo Beach Unified</t>
  </si>
  <si>
    <t>Rowland Unified</t>
  </si>
  <si>
    <t>Santa Monica</t>
  </si>
  <si>
    <t>Santa Monica-Malibu Unified</t>
  </si>
  <si>
    <t>Temple City Unified</t>
  </si>
  <si>
    <t>Torrance Unified</t>
  </si>
  <si>
    <t>Tri-Cities ROP</t>
  </si>
  <si>
    <t>Whittier Union High</t>
  </si>
  <si>
    <t>Santa Clarita Valley Adult Education</t>
  </si>
  <si>
    <t>William S. Hart Union High</t>
  </si>
  <si>
    <t>Mono</t>
  </si>
  <si>
    <t>0000011833</t>
  </si>
  <si>
    <t>Mono Co. Office of Education</t>
  </si>
  <si>
    <t>Monterey</t>
  </si>
  <si>
    <t>0000008322</t>
  </si>
  <si>
    <t>Carmel Unified</t>
  </si>
  <si>
    <t>Monterey Peninsula Unified</t>
  </si>
  <si>
    <t>Pacific Grove Unified</t>
  </si>
  <si>
    <t>Napa</t>
  </si>
  <si>
    <t>0000011834</t>
  </si>
  <si>
    <t>Napa Valley</t>
  </si>
  <si>
    <t>Calistoga Joint Unified</t>
  </si>
  <si>
    <t>Napa Co. Office of Education</t>
  </si>
  <si>
    <t>Napa Valley Unified</t>
  </si>
  <si>
    <t>St. Helena Unified School District</t>
  </si>
  <si>
    <t>Orange</t>
  </si>
  <si>
    <t>0000012840</t>
  </si>
  <si>
    <t>4</t>
  </si>
  <si>
    <t>South Orange</t>
  </si>
  <si>
    <t>College and Career Advantage</t>
  </si>
  <si>
    <t>Coast</t>
  </si>
  <si>
    <t>Garden Grove Unified</t>
  </si>
  <si>
    <t>Rancho Santiago</t>
  </si>
  <si>
    <t>Huntington Beach Union High</t>
  </si>
  <si>
    <t>Irvine Unified</t>
  </si>
  <si>
    <t>Laguna Beach Unified</t>
  </si>
  <si>
    <t>Orange Unified</t>
  </si>
  <si>
    <t>Tustin Unified</t>
  </si>
  <si>
    <t>Placer County</t>
  </si>
  <si>
    <t>0000012839</t>
  </si>
  <si>
    <t>Sierra Joint</t>
  </si>
  <si>
    <t>Roseville Joint Union High</t>
  </si>
  <si>
    <t>Plumas</t>
  </si>
  <si>
    <t>0000011836</t>
  </si>
  <si>
    <t>Feather River (On Ramp)</t>
  </si>
  <si>
    <t>Plumas Co. Office of Education</t>
  </si>
  <si>
    <t>Plumas Unified</t>
  </si>
  <si>
    <t>Riverside</t>
  </si>
  <si>
    <t>0000011837</t>
  </si>
  <si>
    <t>Riverside About Students</t>
  </si>
  <si>
    <t>Alvord Unified</t>
  </si>
  <si>
    <t>Desert</t>
  </si>
  <si>
    <t>Coachella Valley Unified</t>
  </si>
  <si>
    <t>Corona-Norco Unified</t>
  </si>
  <si>
    <t>Desert Sands Unified</t>
  </si>
  <si>
    <t>Jurupa Unified</t>
  </si>
  <si>
    <t>Moreno Valley Unified</t>
  </si>
  <si>
    <t>Palm Springs Unified</t>
  </si>
  <si>
    <t>Riverside Co. Office of Education</t>
  </si>
  <si>
    <t>Riverside Unified</t>
  </si>
  <si>
    <t>Val Verde Unified</t>
  </si>
  <si>
    <t>Sacramento</t>
  </si>
  <si>
    <t>0000004357</t>
  </si>
  <si>
    <t>52</t>
  </si>
  <si>
    <t>River Delta Joint Unified</t>
  </si>
  <si>
    <t>Capital Adult Education Regional Consortium</t>
  </si>
  <si>
    <t>Sacramento County Office of Education</t>
  </si>
  <si>
    <t>San Bernardino</t>
  </si>
  <si>
    <t>0000011839</t>
  </si>
  <si>
    <t>West End Corridor</t>
  </si>
  <si>
    <t>Chaffey Joint Union High</t>
  </si>
  <si>
    <t>San Diego</t>
  </si>
  <si>
    <t>0000007988</t>
  </si>
  <si>
    <t>San Diego Adult Education Regional Consortium</t>
  </si>
  <si>
    <t>San Diego Unified</t>
  </si>
  <si>
    <t>South Bay (Southwestern)</t>
  </si>
  <si>
    <t>Sweetwater Union High</t>
  </si>
  <si>
    <t>San Diego North (Palomar/Vista)</t>
  </si>
  <si>
    <t>Vista Unified</t>
  </si>
  <si>
    <t>San Francisco</t>
  </si>
  <si>
    <t>0000011840</t>
  </si>
  <si>
    <t>San Francisco Unified</t>
  </si>
  <si>
    <t>San Joaquin</t>
  </si>
  <si>
    <t>0000011841</t>
  </si>
  <si>
    <t>Lincoln Unified</t>
  </si>
  <si>
    <t>Lodi Unified</t>
  </si>
  <si>
    <t>Manteca Unified</t>
  </si>
  <si>
    <t>San Joaquin Co. Office of Education</t>
  </si>
  <si>
    <t>Stockton Unified</t>
  </si>
  <si>
    <t>Tracy Joint Unified</t>
  </si>
  <si>
    <t>San Luis Obispo</t>
  </si>
  <si>
    <t>0000011842</t>
  </si>
  <si>
    <t>Lucia Mar Unified</t>
  </si>
  <si>
    <t>San Luis Coastal Unified</t>
  </si>
  <si>
    <t>Templeton Unified</t>
  </si>
  <si>
    <t>San Mateo</t>
  </si>
  <si>
    <t>0000011843</t>
  </si>
  <si>
    <t>ACCEL (San Mateo)</t>
  </si>
  <si>
    <t>Cabrillo Unified</t>
  </si>
  <si>
    <t>Jefferson Union High</t>
  </si>
  <si>
    <t>San Mateo Union High</t>
  </si>
  <si>
    <t>Sequoia Union High</t>
  </si>
  <si>
    <t>South San Francisco Unified</t>
  </si>
  <si>
    <t>Santa Barbara</t>
  </si>
  <si>
    <t>0000002583</t>
  </si>
  <si>
    <t>39</t>
  </si>
  <si>
    <t>Allan Hancock</t>
  </si>
  <si>
    <t>Lompoc Unified</t>
  </si>
  <si>
    <t>Santa Clara</t>
  </si>
  <si>
    <t>0000011846</t>
  </si>
  <si>
    <t>3</t>
  </si>
  <si>
    <t>South Bay Consortium for Adult Education (San Jose)</t>
  </si>
  <si>
    <t>Campbell Union High</t>
  </si>
  <si>
    <t>East Side Union High</t>
  </si>
  <si>
    <t>Foothill De Anza</t>
  </si>
  <si>
    <t>Fremont Union High</t>
  </si>
  <si>
    <t>Metropolitan Education District</t>
  </si>
  <si>
    <t>Milpitas Unified</t>
  </si>
  <si>
    <t>Mountain View-Los Altos Union High</t>
  </si>
  <si>
    <t>Palo Alto Unified</t>
  </si>
  <si>
    <t>Santa Clara Unified</t>
  </si>
  <si>
    <t>Santa Cruz</t>
  </si>
  <si>
    <t>0000011781</t>
  </si>
  <si>
    <t>Santa Cruz (GOAL)</t>
  </si>
  <si>
    <t>Pajaro Valley Unified</t>
  </si>
  <si>
    <t>Santa Cruz Co. Office of Education</t>
  </si>
  <si>
    <t>Sierra</t>
  </si>
  <si>
    <t>0000011852</t>
  </si>
  <si>
    <t>Sierra Co. Office of Education</t>
  </si>
  <si>
    <t>Siskiyou</t>
  </si>
  <si>
    <t>0000011782</t>
  </si>
  <si>
    <t>Adult Education Pathways (Siskiyous)</t>
  </si>
  <si>
    <t>Siskiyou Co. Office of Education</t>
  </si>
  <si>
    <t>Solano</t>
  </si>
  <si>
    <t>0000011854</t>
  </si>
  <si>
    <t>Benicia Unified</t>
  </si>
  <si>
    <t>Fairfield-Suisun Unified</t>
  </si>
  <si>
    <t>Solano Co. Office of Education</t>
  </si>
  <si>
    <t>Vacaville Unified</t>
  </si>
  <si>
    <t>Vallejo City Unified</t>
  </si>
  <si>
    <t>Sonoma</t>
  </si>
  <si>
    <t>0000011855</t>
  </si>
  <si>
    <t>6</t>
  </si>
  <si>
    <t>Petaluma Joint Union High</t>
  </si>
  <si>
    <t>Sonoma Co. Office of Education</t>
  </si>
  <si>
    <t>Sutter</t>
  </si>
  <si>
    <t>0000004848</t>
  </si>
  <si>
    <t>21</t>
  </si>
  <si>
    <t>North Central (Yuba)</t>
  </si>
  <si>
    <t>Sutter County Office of Education</t>
  </si>
  <si>
    <t>Tulare</t>
  </si>
  <si>
    <t>0000011859</t>
  </si>
  <si>
    <t>Cutler-Orosi Joint Unified</t>
  </si>
  <si>
    <t>Farmersville Unified</t>
  </si>
  <si>
    <t>Lindsay Unified</t>
  </si>
  <si>
    <t>Porterville Unified</t>
  </si>
  <si>
    <t>Tulare Joint Union High</t>
  </si>
  <si>
    <t>Visalia Unified</t>
  </si>
  <si>
    <t>Ventura</t>
  </si>
  <si>
    <t>0000001357</t>
  </si>
  <si>
    <t>58</t>
  </si>
  <si>
    <t>Ventura County</t>
  </si>
  <si>
    <t>Conejo Valley Unified</t>
  </si>
  <si>
    <t>Fillmore Unified</t>
  </si>
  <si>
    <t>Moorpark Unified</t>
  </si>
  <si>
    <t>Ojai Unified</t>
  </si>
  <si>
    <t>Oxnard Union High</t>
  </si>
  <si>
    <t>Santa Paula Unified</t>
  </si>
  <si>
    <t>Simi Valley Unified</t>
  </si>
  <si>
    <t>Ventura Unified</t>
  </si>
  <si>
    <t>Direct Funding</t>
  </si>
  <si>
    <t>County Office of Education (COE)/ROP</t>
  </si>
  <si>
    <t>County Office of Education (COE)</t>
  </si>
  <si>
    <t>Fiscal Agent</t>
  </si>
  <si>
    <t>Unified School District</t>
  </si>
  <si>
    <t>District</t>
  </si>
  <si>
    <t>High School District</t>
  </si>
  <si>
    <t>County Name</t>
  </si>
  <si>
    <t>Total Funding</t>
  </si>
  <si>
    <t>Fiscal Year 2024–25</t>
  </si>
  <si>
    <t>Total</t>
  </si>
  <si>
    <t>K–12</t>
  </si>
  <si>
    <t>Total Funding 2024–25</t>
  </si>
  <si>
    <t>9</t>
  </si>
  <si>
    <t>Kindergarten through Grade Twelve (K–12)</t>
  </si>
  <si>
    <t xml:space="preserve">Schedule of Apportionments </t>
  </si>
  <si>
    <t>County Summary July–August</t>
  </si>
  <si>
    <t>County Summary</t>
  </si>
  <si>
    <t>July–August</t>
  </si>
  <si>
    <t>September 2024</t>
  </si>
  <si>
    <t>County Summary September 2024–June 2025 (Monthly)</t>
  </si>
  <si>
    <t>Sept–June</t>
  </si>
  <si>
    <t>56</t>
  </si>
  <si>
    <t>California Department of Education - Adult Education Office</t>
  </si>
  <si>
    <t>Sept 2024 through June 2025 Payment (Monthly)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</si>
</sst>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$#,##0"/>
    <numFmt numFmtId="165" formatCode="&quot;$&quot;#,##0"/>
    <numFmt numFmtId="166" formatCode="&quot;$&quot;#,##0.0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4"/>
      <name val="Arial"/>
      <family val="2"/>
    </font>
    <font>
      <sz val="14"/>
      <color indexed="8"/>
      <name val="Arial"/>
      <family val="2"/>
    </font>
    <font>
      <sz val="14"/>
      <color indexed="8"/>
      <name val="Aptos Narrow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indexed="8"/>
      <name val="Aptos Narrow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63">
    <xf numFmtId="0" fontId="0" fillId="0" borderId="0" xfId="0"/>
    <xf numFmtId="0" fontId="6" fillId="0" borderId="0" xfId="0" applyFont="1"/>
    <xf numFmtId="0" fontId="5" fillId="0" borderId="0" xfId="0" applyFont="1"/>
    <xf numFmtId="0" fontId="7" fillId="0" borderId="3" xfId="0" applyFont="1" applyBorder="1" applyAlignment="1">
      <alignment horizontal="left" vertical="top" wrapText="1"/>
    </xf>
    <xf numFmtId="0" fontId="8" fillId="0" borderId="0" xfId="0" applyFont="1"/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wrapText="1"/>
    </xf>
    <xf numFmtId="165" fontId="8" fillId="0" borderId="3" xfId="0" applyNumberFormat="1" applyFont="1" applyBorder="1"/>
    <xf numFmtId="0" fontId="7" fillId="0" borderId="3" xfId="0" applyFont="1" applyBorder="1" applyAlignment="1">
      <alignment horizontal="left"/>
    </xf>
    <xf numFmtId="44" fontId="10" fillId="0" borderId="0" xfId="1" applyFont="1" applyFill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 vertical="top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166" fontId="6" fillId="0" borderId="0" xfId="0" applyNumberFormat="1" applyFont="1"/>
    <xf numFmtId="166" fontId="8" fillId="0" borderId="0" xfId="0" applyNumberFormat="1" applyFont="1"/>
    <xf numFmtId="165" fontId="0" fillId="0" borderId="0" xfId="1" applyNumberFormat="1" applyFont="1" applyAlignment="1">
      <alignment horizontal="right"/>
    </xf>
    <xf numFmtId="165" fontId="7" fillId="0" borderId="3" xfId="1" applyNumberFormat="1" applyFont="1" applyBorder="1" applyAlignment="1">
      <alignment horizontal="right" vertical="top" wrapText="1" readingOrder="1"/>
    </xf>
    <xf numFmtId="165" fontId="6" fillId="0" borderId="0" xfId="0" applyNumberFormat="1" applyFont="1"/>
    <xf numFmtId="49" fontId="7" fillId="0" borderId="0" xfId="0" applyNumberFormat="1" applyFont="1" applyAlignment="1">
      <alignment horizontal="left"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/>
    <xf numFmtId="0" fontId="8" fillId="0" borderId="5" xfId="0" applyFont="1" applyBorder="1"/>
    <xf numFmtId="164" fontId="8" fillId="0" borderId="6" xfId="0" applyNumberFormat="1" applyFont="1" applyBorder="1" applyAlignment="1">
      <alignment vertical="top" wrapText="1"/>
    </xf>
    <xf numFmtId="165" fontId="8" fillId="0" borderId="6" xfId="0" applyNumberFormat="1" applyFont="1" applyBorder="1"/>
    <xf numFmtId="0" fontId="7" fillId="0" borderId="5" xfId="0" applyFont="1" applyBorder="1" applyAlignment="1">
      <alignment horizontal="left" vertical="top" wrapText="1" readingOrder="1"/>
    </xf>
    <xf numFmtId="165" fontId="7" fillId="0" borderId="6" xfId="1" applyNumberFormat="1" applyFont="1" applyBorder="1" applyAlignment="1">
      <alignment horizontal="right" vertical="top" wrapText="1" readingOrder="1"/>
    </xf>
    <xf numFmtId="0" fontId="9" fillId="0" borderId="9" xfId="0" applyFont="1" applyBorder="1" applyAlignment="1">
      <alignment horizontal="left" vertical="top" wrapText="1" readingOrder="1"/>
    </xf>
    <xf numFmtId="0" fontId="12" fillId="0" borderId="0" xfId="0" applyFont="1"/>
    <xf numFmtId="0" fontId="11" fillId="0" borderId="0" xfId="0" applyFont="1"/>
    <xf numFmtId="0" fontId="10" fillId="0" borderId="0" xfId="0" applyFont="1"/>
    <xf numFmtId="0" fontId="10" fillId="0" borderId="12" xfId="0" applyFont="1" applyBorder="1"/>
    <xf numFmtId="0" fontId="6" fillId="0" borderId="12" xfId="0" applyFont="1" applyBorder="1"/>
    <xf numFmtId="0" fontId="4" fillId="0" borderId="0" xfId="2" applyFont="1" applyFill="1" applyBorder="1" applyAlignment="1">
      <alignment horizontal="left"/>
    </xf>
    <xf numFmtId="49" fontId="5" fillId="0" borderId="0" xfId="0" applyNumberFormat="1" applyFont="1"/>
    <xf numFmtId="0" fontId="13" fillId="0" borderId="0" xfId="3" applyFont="1" applyFill="1" applyBorder="1" applyAlignment="1">
      <alignment horizontal="left"/>
    </xf>
    <xf numFmtId="49" fontId="8" fillId="0" borderId="12" xfId="0" applyNumberFormat="1" applyFont="1" applyBorder="1"/>
    <xf numFmtId="0" fontId="5" fillId="0" borderId="12" xfId="0" applyFont="1" applyBorder="1"/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8" fillId="0" borderId="10" xfId="0" applyFont="1" applyBorder="1" applyAlignment="1">
      <alignment wrapText="1"/>
    </xf>
    <xf numFmtId="165" fontId="8" fillId="0" borderId="11" xfId="0" applyNumberFormat="1" applyFont="1" applyBorder="1"/>
    <xf numFmtId="165" fontId="8" fillId="0" borderId="10" xfId="0" applyNumberFormat="1" applyFont="1" applyBorder="1"/>
    <xf numFmtId="165" fontId="9" fillId="0" borderId="11" xfId="0" applyNumberFormat="1" applyFont="1" applyBorder="1" applyAlignment="1">
      <alignment horizontal="right" vertical="top" wrapText="1" readingOrder="1"/>
    </xf>
    <xf numFmtId="0" fontId="9" fillId="0" borderId="7" xfId="0" applyFont="1" applyBorder="1" applyAlignment="1">
      <alignment horizontal="center" vertical="top" wrapText="1" readingOrder="1"/>
    </xf>
    <xf numFmtId="0" fontId="9" fillId="0" borderId="8" xfId="0" applyFont="1" applyBorder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165" fontId="9" fillId="0" borderId="10" xfId="0" applyNumberFormat="1" applyFont="1" applyBorder="1" applyAlignment="1">
      <alignment horizontal="right" vertical="top" wrapText="1" readingOrder="1"/>
    </xf>
    <xf numFmtId="0" fontId="14" fillId="0" borderId="0" xfId="3" applyFont="1" applyFill="1" applyBorder="1" applyAlignment="1">
      <alignment horizontal="left"/>
    </xf>
    <xf numFmtId="49" fontId="14" fillId="0" borderId="12" xfId="3" applyNumberFormat="1" applyFont="1" applyFill="1" applyBorder="1" applyAlignment="1">
      <alignment horizontal="left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6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top" textRotation="0" wrapText="1" indent="0" justifyLastLine="0" shrinkToFit="0" readingOrder="1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5" formatCode="&quot;$&quot;#,##0"/>
      <alignment horizontal="right" vertical="top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top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top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FCEEAE-EAA1-4005-B3A5-DE5FA42627CE}" name="Table1" displayName="Table1" ref="A6:M159" totalsRowCount="1" headerRowDxfId="60" headerRowBorderDxfId="59" tableBorderDxfId="58" totalsRowBorderDxfId="57">
  <autoFilter ref="A6:M158" xr:uid="{24FCEEAE-EAA1-4005-B3A5-DE5FA42627C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D4F3D423-758A-4296-B923-46E442925713}" name="County Treasurer" totalsRowLabel="Total" dataDxfId="56" totalsRowDxfId="12"/>
    <tableColumn id="2" xr3:uid="{08CB7F52-350D-4DE3-B701-669C664499AE}" name="County Code" dataDxfId="55" totalsRowDxfId="11"/>
    <tableColumn id="3" xr3:uid="{F6A5E612-9DCA-4410-9649-941FCC98A0CD}" name="Fi$Cal Supplier ID" dataDxfId="54" totalsRowDxfId="10"/>
    <tableColumn id="4" xr3:uid="{6EC93CA8-5471-41D7-923B-7554BD689DB7}" name="Fi$Cal Address Sequence ID" dataDxfId="53" totalsRowDxfId="9"/>
    <tableColumn id="5" xr3:uid="{B0D73935-22A8-48D2-85B9-D4ACBFFDFEFE}" name="PCA" dataDxfId="52" totalsRowDxfId="8"/>
    <tableColumn id="6" xr3:uid="{83907910-3445-49FD-9F20-106BC30F1215}" name="Service Location Field" dataDxfId="51" totalsRowDxfId="7"/>
    <tableColumn id="7" xr3:uid="{DEE2286B-9B05-4418-A0D9-D4DDA9719DA1}" name="Consortium " dataDxfId="50" totalsRowDxfId="6"/>
    <tableColumn id="8" xr3:uid="{B3D624CB-05E8-429D-BC3D-540AE1D79140}" name="Grantee" dataDxfId="49" totalsRowDxfId="5"/>
    <tableColumn id="9" xr3:uid="{E28E5B19-AC5B-4AC9-8FED-7569850E6DCE}" name="Funding Channel" dataDxfId="48" totalsRowDxfId="4"/>
    <tableColumn id="10" xr3:uid="{053B9C53-76EB-4F30-BC6D-ED880545630C}" name="Member Type" dataDxfId="47" totalsRowDxfId="3"/>
    <tableColumn id="11" xr3:uid="{052A68D9-6F87-4433-BA64-DDB67CC04952}" name="Total Funding 2024–25" totalsRowFunction="sum" dataDxfId="46" totalsRowDxfId="2"/>
    <tableColumn id="12" xr3:uid="{7F5A9EC5-65FC-4682-8B1D-2F88A3BF55EA}" name="July &amp; August 2024 Payment" totalsRowFunction="sum" dataDxfId="45" totalsRowDxfId="1"/>
    <tableColumn id="13" xr3:uid="{F424A97B-D082-4A80-82B9-BCCCC6960177}" name="Sept 2024 through June 2025 Payment (Monthly)" totalsRowFunction="sum" dataDxfId="44" totalsRowDxfId="0"/>
  </tableColumns>
  <tableStyleInfo name="TableStyleLight21" showFirstColumn="0" showLastColumn="0" showRowStripes="0" showColumnStripes="0"/>
  <extLst>
    <ext xmlns:x14="http://schemas.microsoft.com/office/spreadsheetml/2009/9/main" uri="{504A1905-F514-4f6f-8877-14C23A59335A}">
      <x14:table altTextSummary="A table of the California Adult Education Program Schedule of Apportionment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745D60-EFBA-461D-B8E0-C16BE5A47986}" name="Table2" displayName="Table2" ref="A5:B40" totalsRowCount="1" headerRowDxfId="43" totalsRowDxfId="40" headerRowBorderDxfId="42" tableBorderDxfId="41" totalsRowBorderDxfId="39">
  <autoFilter ref="A5:B39" xr:uid="{28745D60-EFBA-461D-B8E0-C16BE5A47986}">
    <filterColumn colId="0" hiddenButton="1"/>
    <filterColumn colId="1" hiddenButton="1"/>
  </autoFilter>
  <tableColumns count="2">
    <tableColumn id="1" xr3:uid="{4CEED984-B190-4DE5-B8A4-A0492B38E9AC}" name="County Name" totalsRowLabel="Total" dataDxfId="38" totalsRowDxfId="37"/>
    <tableColumn id="2" xr3:uid="{1C947E63-49BB-43A2-A466-5B93A20DED57}" name="Total Funding" totalsRowFunction="sum" dataDxfId="36" totalsRowDxfId="35" dataCellStyle="Currency" totalsRow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table of the California Adult Education Program Schedule of Apportionments for July through August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741D814-F0BD-4121-944C-910FFFC4BEC3}" name="Table3" displayName="Table3" ref="A5:B40" totalsRowCount="1" headerRowDxfId="34" totalsRowDxfId="31" headerRowBorderDxfId="33" tableBorderDxfId="32" totalsRowBorderDxfId="30">
  <tableColumns count="2">
    <tableColumn id="1" xr3:uid="{B84113D1-1460-43F9-A4B8-0D69258518F5}" name="County Name" totalsRowLabel="Total" dataDxfId="29" totalsRowDxfId="28"/>
    <tableColumn id="2" xr3:uid="{4C9929C0-17BF-4D9B-9921-B55E81039300}" name="Total Funding" totalsRowFunction="sum" dataDxfId="27" totalsRowDxfId="26" dataCellStyle="Currency" totalsRow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table of the California Adult Education Program Schedule of Apportionments for September through Jun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BD50D6-8DDE-4A19-9192-18F3E214C08C}" name="Table4" displayName="Table4" ref="A5:D40" totalsRowCount="1" headerRowDxfId="25" totalsRowDxfId="22" headerRowBorderDxfId="24" tableBorderDxfId="23" totalsRowBorderDxfId="21">
  <tableColumns count="4">
    <tableColumn id="1" xr3:uid="{24E05311-35C7-43EB-A2F2-A1F061DEBD29}" name="County Name" totalsRowLabel="Total" dataDxfId="20" totalsRowDxfId="19"/>
    <tableColumn id="2" xr3:uid="{8BBC398E-9847-4F22-87E2-29A2581E9462}" name="Total Funding" totalsRowFunction="sum" dataDxfId="18" totalsRowDxfId="17" dataCellStyle="Currency"/>
    <tableColumn id="3" xr3:uid="{7DDEA0BE-D2EA-44AB-B5BC-7A0247E03B00}" name="July–August" totalsRowFunction="sum" dataDxfId="16" totalsRowDxfId="15" dataCellStyle="Currency"/>
    <tableColumn id="4" xr3:uid="{59B77D42-E906-462F-947B-45973FED6F58}" name="Sept–June" totalsRowFunction="sum" dataDxfId="14" totalsRowDxfId="13" dataCellStyle="Currency" totalsRowCellStyle="Currency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A table of the California Adult Education Program Schedule of Apportionments county summar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2F6A2-962F-497B-A358-6A9285DA4F5F}">
  <dimension ref="A1:N162"/>
  <sheetViews>
    <sheetView tabSelected="1" zoomScaleNormal="100" workbookViewId="0"/>
  </sheetViews>
  <sheetFormatPr defaultColWidth="8.77734375" defaultRowHeight="15" x14ac:dyDescent="0.25"/>
  <cols>
    <col min="1" max="1" width="21.21875" style="4" customWidth="1"/>
    <col min="2" max="2" width="16.5546875" style="14" customWidth="1"/>
    <col min="3" max="3" width="21.44140625" style="4" customWidth="1"/>
    <col min="4" max="4" width="32.44140625" style="4" customWidth="1"/>
    <col min="5" max="5" width="8.21875" style="4" customWidth="1"/>
    <col min="6" max="6" width="25.77734375" style="15" customWidth="1"/>
    <col min="7" max="8" width="42.77734375" style="15" customWidth="1"/>
    <col min="9" max="9" width="20.77734375" style="4" customWidth="1"/>
    <col min="10" max="10" width="44.77734375" style="4" customWidth="1"/>
    <col min="11" max="11" width="26.44140625" style="17" customWidth="1"/>
    <col min="12" max="12" width="32.5546875" style="4" customWidth="1"/>
    <col min="13" max="13" width="16.21875" style="4" customWidth="1"/>
    <col min="14" max="14" width="14.21875" style="4" customWidth="1"/>
    <col min="15" max="16384" width="8.77734375" style="4"/>
  </cols>
  <sheetData>
    <row r="1" spans="1:14" s="2" customFormat="1" ht="18" x14ac:dyDescent="0.35">
      <c r="A1" s="35" t="s">
        <v>0</v>
      </c>
      <c r="B1" s="36"/>
      <c r="E1" s="1"/>
      <c r="F1" s="1"/>
      <c r="G1" s="1"/>
      <c r="H1" s="1"/>
      <c r="I1" s="1"/>
      <c r="J1" s="1"/>
      <c r="K1" s="20"/>
      <c r="L1" s="1"/>
      <c r="M1" s="1"/>
    </row>
    <row r="2" spans="1:14" s="2" customFormat="1" ht="18" x14ac:dyDescent="0.35">
      <c r="A2" s="37" t="s">
        <v>1</v>
      </c>
      <c r="B2" s="14"/>
      <c r="D2" s="1"/>
      <c r="E2" s="1"/>
      <c r="F2" s="1"/>
      <c r="G2" s="1"/>
      <c r="H2" s="1"/>
      <c r="I2" s="1"/>
      <c r="J2" s="1"/>
      <c r="K2" s="16"/>
      <c r="L2" s="1"/>
      <c r="M2" s="1"/>
    </row>
    <row r="3" spans="1:14" s="2" customFormat="1" ht="18" x14ac:dyDescent="0.35">
      <c r="A3" s="37" t="s">
        <v>293</v>
      </c>
      <c r="B3" s="14"/>
      <c r="D3" s="1"/>
      <c r="E3" s="1"/>
      <c r="F3" s="1"/>
      <c r="G3" s="1"/>
      <c r="H3" s="1"/>
      <c r="I3" s="1"/>
      <c r="J3" s="1"/>
      <c r="K3" s="16"/>
      <c r="L3" s="1"/>
      <c r="M3" s="1"/>
    </row>
    <row r="4" spans="1:14" s="2" customFormat="1" ht="18" x14ac:dyDescent="0.35">
      <c r="A4" s="61" t="s">
        <v>307</v>
      </c>
      <c r="B4" s="14"/>
      <c r="D4" s="1"/>
      <c r="E4" s="1"/>
      <c r="F4" s="1"/>
      <c r="G4" s="1"/>
      <c r="H4" s="1"/>
      <c r="I4" s="1"/>
      <c r="J4" s="1"/>
      <c r="K4" s="16"/>
      <c r="L4" s="1"/>
      <c r="M4" s="1"/>
    </row>
    <row r="5" spans="1:14" s="2" customFormat="1" ht="18" x14ac:dyDescent="0.35">
      <c r="A5" s="62" t="s">
        <v>303</v>
      </c>
      <c r="B5" s="38"/>
      <c r="C5" s="39"/>
      <c r="D5" s="34"/>
      <c r="E5" s="1"/>
      <c r="F5" s="1"/>
      <c r="G5" s="1"/>
      <c r="H5" s="1"/>
      <c r="I5" s="1"/>
      <c r="J5" s="1"/>
      <c r="K5" s="16"/>
      <c r="L5" s="1"/>
      <c r="M5" s="1"/>
    </row>
    <row r="6" spans="1:14" ht="66" customHeight="1" x14ac:dyDescent="0.25">
      <c r="A6" s="40" t="s">
        <v>2</v>
      </c>
      <c r="B6" s="41" t="s">
        <v>3</v>
      </c>
      <c r="C6" s="42" t="s">
        <v>4</v>
      </c>
      <c r="D6" s="42" t="s">
        <v>5</v>
      </c>
      <c r="E6" s="42" t="s">
        <v>6</v>
      </c>
      <c r="F6" s="42" t="s">
        <v>7</v>
      </c>
      <c r="G6" s="42" t="s">
        <v>8</v>
      </c>
      <c r="H6" s="42" t="s">
        <v>9</v>
      </c>
      <c r="I6" s="43" t="s">
        <v>10</v>
      </c>
      <c r="J6" s="43" t="s">
        <v>11</v>
      </c>
      <c r="K6" s="44" t="s">
        <v>296</v>
      </c>
      <c r="L6" s="45" t="s">
        <v>12</v>
      </c>
      <c r="M6" s="46" t="s">
        <v>308</v>
      </c>
    </row>
    <row r="7" spans="1:14" x14ac:dyDescent="0.25">
      <c r="A7" s="22" t="s">
        <v>13</v>
      </c>
      <c r="B7" s="5" t="s">
        <v>14</v>
      </c>
      <c r="C7" s="6" t="s">
        <v>15</v>
      </c>
      <c r="D7" s="5">
        <v>1</v>
      </c>
      <c r="E7" s="7">
        <v>25313</v>
      </c>
      <c r="F7" s="7">
        <v>61820</v>
      </c>
      <c r="G7" s="3" t="s">
        <v>16</v>
      </c>
      <c r="H7" s="3" t="s">
        <v>17</v>
      </c>
      <c r="I7" s="8" t="s">
        <v>284</v>
      </c>
      <c r="J7" s="8" t="s">
        <v>298</v>
      </c>
      <c r="K7" s="9">
        <v>124654</v>
      </c>
      <c r="L7" s="9">
        <v>20774</v>
      </c>
      <c r="M7" s="25">
        <v>10388</v>
      </c>
    </row>
    <row r="8" spans="1:14" x14ac:dyDescent="0.25">
      <c r="A8" s="22" t="s">
        <v>18</v>
      </c>
      <c r="B8" s="5" t="s">
        <v>19</v>
      </c>
      <c r="C8" s="6" t="s">
        <v>20</v>
      </c>
      <c r="D8" s="5">
        <v>1</v>
      </c>
      <c r="E8" s="7">
        <v>25313</v>
      </c>
      <c r="F8" s="7">
        <v>75515</v>
      </c>
      <c r="G8" s="3" t="s">
        <v>16</v>
      </c>
      <c r="H8" s="3" t="s">
        <v>21</v>
      </c>
      <c r="I8" s="8" t="s">
        <v>284</v>
      </c>
      <c r="J8" s="8" t="s">
        <v>295</v>
      </c>
      <c r="K8" s="9">
        <v>360113</v>
      </c>
      <c r="L8" s="9">
        <v>60023</v>
      </c>
      <c r="M8" s="25">
        <v>30009</v>
      </c>
    </row>
    <row r="9" spans="1:14" ht="18" customHeight="1" x14ac:dyDescent="0.25">
      <c r="A9" s="23" t="s">
        <v>22</v>
      </c>
      <c r="B9" s="5" t="s">
        <v>23</v>
      </c>
      <c r="C9" s="6" t="s">
        <v>24</v>
      </c>
      <c r="D9" s="5" t="s">
        <v>25</v>
      </c>
      <c r="E9" s="7">
        <v>25313</v>
      </c>
      <c r="F9" s="7">
        <v>61150</v>
      </c>
      <c r="G9" s="10" t="s">
        <v>26</v>
      </c>
      <c r="H9" s="10" t="s">
        <v>27</v>
      </c>
      <c r="I9" s="8" t="s">
        <v>284</v>
      </c>
      <c r="J9" s="8" t="s">
        <v>295</v>
      </c>
      <c r="K9" s="9">
        <v>3404593</v>
      </c>
      <c r="L9" s="9">
        <v>567433</v>
      </c>
      <c r="M9" s="25">
        <v>283716</v>
      </c>
    </row>
    <row r="10" spans="1:14" ht="18" customHeight="1" x14ac:dyDescent="0.25">
      <c r="A10" s="23" t="s">
        <v>22</v>
      </c>
      <c r="B10" s="5" t="s">
        <v>23</v>
      </c>
      <c r="C10" s="6" t="s">
        <v>24</v>
      </c>
      <c r="D10" s="5" t="s">
        <v>25</v>
      </c>
      <c r="E10" s="7">
        <v>25313</v>
      </c>
      <c r="F10" s="7">
        <v>75093</v>
      </c>
      <c r="G10" s="10" t="s">
        <v>26</v>
      </c>
      <c r="H10" s="10" t="s">
        <v>28</v>
      </c>
      <c r="I10" s="8" t="s">
        <v>284</v>
      </c>
      <c r="J10" s="8" t="s">
        <v>295</v>
      </c>
      <c r="K10" s="9">
        <v>599235</v>
      </c>
      <c r="L10" s="9">
        <v>99875</v>
      </c>
      <c r="M10" s="26">
        <v>49936</v>
      </c>
    </row>
    <row r="11" spans="1:14" ht="18" customHeight="1" x14ac:dyDescent="0.25">
      <c r="A11" s="23" t="s">
        <v>22</v>
      </c>
      <c r="B11" s="5" t="s">
        <v>23</v>
      </c>
      <c r="C11" s="6" t="s">
        <v>24</v>
      </c>
      <c r="D11" s="5" t="s">
        <v>25</v>
      </c>
      <c r="E11" s="7">
        <v>25313</v>
      </c>
      <c r="F11" s="7">
        <v>61176</v>
      </c>
      <c r="G11" s="10" t="s">
        <v>29</v>
      </c>
      <c r="H11" s="10" t="s">
        <v>30</v>
      </c>
      <c r="I11" s="8" t="s">
        <v>284</v>
      </c>
      <c r="J11" s="8" t="s">
        <v>295</v>
      </c>
      <c r="K11" s="9">
        <v>4136021</v>
      </c>
      <c r="L11" s="9">
        <v>689341</v>
      </c>
      <c r="M11" s="26">
        <v>344668</v>
      </c>
    </row>
    <row r="12" spans="1:14" ht="18" customHeight="1" x14ac:dyDescent="0.3">
      <c r="A12" s="23" t="s">
        <v>22</v>
      </c>
      <c r="B12" s="5" t="s">
        <v>23</v>
      </c>
      <c r="C12" s="6" t="s">
        <v>24</v>
      </c>
      <c r="D12" s="5" t="s">
        <v>25</v>
      </c>
      <c r="E12" s="7">
        <v>25313</v>
      </c>
      <c r="F12" s="7">
        <v>61192</v>
      </c>
      <c r="G12" s="10" t="s">
        <v>26</v>
      </c>
      <c r="H12" s="10" t="s">
        <v>31</v>
      </c>
      <c r="I12" s="8" t="s">
        <v>284</v>
      </c>
      <c r="J12" s="8" t="s">
        <v>295</v>
      </c>
      <c r="K12" s="9">
        <v>2308164</v>
      </c>
      <c r="L12" s="9">
        <v>384694</v>
      </c>
      <c r="M12" s="26">
        <v>192347</v>
      </c>
      <c r="N12" s="11"/>
    </row>
    <row r="13" spans="1:14" ht="18" customHeight="1" x14ac:dyDescent="0.3">
      <c r="A13" s="23" t="s">
        <v>22</v>
      </c>
      <c r="B13" s="5" t="s">
        <v>23</v>
      </c>
      <c r="C13" s="6" t="s">
        <v>24</v>
      </c>
      <c r="D13" s="5" t="s">
        <v>25</v>
      </c>
      <c r="E13" s="7">
        <v>25313</v>
      </c>
      <c r="F13" s="7">
        <v>61200</v>
      </c>
      <c r="G13" s="10" t="s">
        <v>26</v>
      </c>
      <c r="H13" s="10" t="s">
        <v>32</v>
      </c>
      <c r="I13" s="8" t="s">
        <v>284</v>
      </c>
      <c r="J13" s="8" t="s">
        <v>295</v>
      </c>
      <c r="K13" s="9">
        <v>643528</v>
      </c>
      <c r="L13" s="9">
        <v>107258</v>
      </c>
      <c r="M13" s="26">
        <v>53627</v>
      </c>
      <c r="N13" s="11"/>
    </row>
    <row r="14" spans="1:14" ht="18" customHeight="1" x14ac:dyDescent="0.3">
      <c r="A14" s="23" t="s">
        <v>22</v>
      </c>
      <c r="B14" s="5" t="s">
        <v>23</v>
      </c>
      <c r="C14" s="6" t="s">
        <v>24</v>
      </c>
      <c r="D14" s="5" t="s">
        <v>25</v>
      </c>
      <c r="E14" s="7">
        <v>25313</v>
      </c>
      <c r="F14" s="7">
        <v>61242</v>
      </c>
      <c r="G14" s="10" t="s">
        <v>26</v>
      </c>
      <c r="H14" s="10" t="s">
        <v>33</v>
      </c>
      <c r="I14" s="8" t="s">
        <v>284</v>
      </c>
      <c r="J14" s="8" t="s">
        <v>295</v>
      </c>
      <c r="K14" s="9">
        <v>383141</v>
      </c>
      <c r="L14" s="9">
        <v>63861</v>
      </c>
      <c r="M14" s="26">
        <v>31928</v>
      </c>
      <c r="N14" s="11"/>
    </row>
    <row r="15" spans="1:14" ht="18" customHeight="1" x14ac:dyDescent="0.3">
      <c r="A15" s="23" t="s">
        <v>22</v>
      </c>
      <c r="B15" s="5" t="s">
        <v>23</v>
      </c>
      <c r="C15" s="6" t="s">
        <v>24</v>
      </c>
      <c r="D15" s="5" t="s">
        <v>25</v>
      </c>
      <c r="E15" s="7">
        <v>25313</v>
      </c>
      <c r="F15" s="7">
        <v>61242</v>
      </c>
      <c r="G15" s="10" t="s">
        <v>29</v>
      </c>
      <c r="H15" s="10" t="s">
        <v>33</v>
      </c>
      <c r="I15" s="8" t="s">
        <v>284</v>
      </c>
      <c r="J15" s="8" t="s">
        <v>295</v>
      </c>
      <c r="K15" s="9">
        <v>652515</v>
      </c>
      <c r="L15" s="9">
        <v>108755</v>
      </c>
      <c r="M15" s="26">
        <v>54376</v>
      </c>
      <c r="N15" s="11"/>
    </row>
    <row r="16" spans="1:14" ht="18" customHeight="1" x14ac:dyDescent="0.3">
      <c r="A16" s="23" t="s">
        <v>22</v>
      </c>
      <c r="B16" s="5" t="s">
        <v>23</v>
      </c>
      <c r="C16" s="6" t="s">
        <v>24</v>
      </c>
      <c r="D16" s="5" t="s">
        <v>25</v>
      </c>
      <c r="E16" s="7">
        <v>25313</v>
      </c>
      <c r="F16" s="7">
        <v>61234</v>
      </c>
      <c r="G16" s="10" t="s">
        <v>29</v>
      </c>
      <c r="H16" s="10" t="s">
        <v>34</v>
      </c>
      <c r="I16" s="8" t="s">
        <v>284</v>
      </c>
      <c r="J16" s="8" t="s">
        <v>295</v>
      </c>
      <c r="K16" s="9">
        <v>251757</v>
      </c>
      <c r="L16" s="9">
        <v>41957</v>
      </c>
      <c r="M16" s="26">
        <v>20980</v>
      </c>
      <c r="N16" s="11"/>
    </row>
    <row r="17" spans="1:14" ht="18" customHeight="1" x14ac:dyDescent="0.3">
      <c r="A17" s="23" t="s">
        <v>22</v>
      </c>
      <c r="B17" s="5" t="s">
        <v>23</v>
      </c>
      <c r="C17" s="6" t="s">
        <v>24</v>
      </c>
      <c r="D17" s="5" t="s">
        <v>25</v>
      </c>
      <c r="E17" s="7">
        <v>25313</v>
      </c>
      <c r="F17" s="7">
        <v>75101</v>
      </c>
      <c r="G17" s="10" t="s">
        <v>26</v>
      </c>
      <c r="H17" s="10" t="s">
        <v>35</v>
      </c>
      <c r="I17" s="8" t="s">
        <v>284</v>
      </c>
      <c r="J17" s="8" t="s">
        <v>295</v>
      </c>
      <c r="K17" s="9">
        <v>682990</v>
      </c>
      <c r="L17" s="9">
        <v>113830</v>
      </c>
      <c r="M17" s="26">
        <v>56916</v>
      </c>
      <c r="N17" s="11"/>
    </row>
    <row r="18" spans="1:14" ht="18" customHeight="1" x14ac:dyDescent="0.3">
      <c r="A18" s="23" t="s">
        <v>22</v>
      </c>
      <c r="B18" s="5" t="s">
        <v>23</v>
      </c>
      <c r="C18" s="6" t="s">
        <v>24</v>
      </c>
      <c r="D18" s="5" t="s">
        <v>25</v>
      </c>
      <c r="E18" s="7">
        <v>25313</v>
      </c>
      <c r="F18" s="7">
        <v>61291</v>
      </c>
      <c r="G18" s="10" t="s">
        <v>26</v>
      </c>
      <c r="H18" s="10" t="s">
        <v>36</v>
      </c>
      <c r="I18" s="8" t="s">
        <v>284</v>
      </c>
      <c r="J18" s="8" t="s">
        <v>295</v>
      </c>
      <c r="K18" s="9">
        <v>1987913</v>
      </c>
      <c r="L18" s="9">
        <v>331323</v>
      </c>
      <c r="M18" s="26">
        <v>165659</v>
      </c>
      <c r="N18" s="11"/>
    </row>
    <row r="19" spans="1:14" ht="18" customHeight="1" x14ac:dyDescent="0.3">
      <c r="A19" s="23" t="s">
        <v>22</v>
      </c>
      <c r="B19" s="5" t="s">
        <v>23</v>
      </c>
      <c r="C19" s="6" t="s">
        <v>24</v>
      </c>
      <c r="D19" s="5" t="s">
        <v>25</v>
      </c>
      <c r="E19" s="7">
        <v>25313</v>
      </c>
      <c r="F19" s="7">
        <v>61309</v>
      </c>
      <c r="G19" s="10" t="s">
        <v>26</v>
      </c>
      <c r="H19" s="10" t="s">
        <v>37</v>
      </c>
      <c r="I19" s="8" t="s">
        <v>284</v>
      </c>
      <c r="J19" s="8" t="s">
        <v>295</v>
      </c>
      <c r="K19" s="9">
        <v>905342</v>
      </c>
      <c r="L19" s="9">
        <v>150892</v>
      </c>
      <c r="M19" s="26">
        <v>75445</v>
      </c>
      <c r="N19" s="11"/>
    </row>
    <row r="20" spans="1:14" ht="18" customHeight="1" x14ac:dyDescent="0.25">
      <c r="A20" s="23" t="s">
        <v>22</v>
      </c>
      <c r="B20" s="5" t="s">
        <v>23</v>
      </c>
      <c r="C20" s="6" t="s">
        <v>24</v>
      </c>
      <c r="D20" s="5" t="s">
        <v>25</v>
      </c>
      <c r="E20" s="7">
        <v>25313</v>
      </c>
      <c r="F20" s="7">
        <v>74005</v>
      </c>
      <c r="G20" s="10" t="s">
        <v>26</v>
      </c>
      <c r="H20" s="10" t="s">
        <v>38</v>
      </c>
      <c r="I20" s="8" t="s">
        <v>284</v>
      </c>
      <c r="J20" s="8" t="s">
        <v>285</v>
      </c>
      <c r="K20" s="9">
        <v>38640</v>
      </c>
      <c r="L20" s="9">
        <v>6440</v>
      </c>
      <c r="M20" s="26">
        <v>3220</v>
      </c>
    </row>
    <row r="21" spans="1:14" ht="18" customHeight="1" x14ac:dyDescent="0.25">
      <c r="A21" s="23" t="s">
        <v>39</v>
      </c>
      <c r="B21" s="5" t="s">
        <v>40</v>
      </c>
      <c r="C21" s="6" t="s">
        <v>41</v>
      </c>
      <c r="D21" s="5" t="s">
        <v>25</v>
      </c>
      <c r="E21" s="7">
        <v>25313</v>
      </c>
      <c r="F21" s="7">
        <v>10058</v>
      </c>
      <c r="G21" s="10" t="s">
        <v>42</v>
      </c>
      <c r="H21" s="10" t="s">
        <v>43</v>
      </c>
      <c r="I21" s="8" t="s">
        <v>284</v>
      </c>
      <c r="J21" s="8" t="s">
        <v>286</v>
      </c>
      <c r="K21" s="9">
        <v>76484</v>
      </c>
      <c r="L21" s="9">
        <v>12744</v>
      </c>
      <c r="M21" s="26">
        <v>6374</v>
      </c>
    </row>
    <row r="22" spans="1:14" ht="18" customHeight="1" x14ac:dyDescent="0.25">
      <c r="A22" s="23" t="s">
        <v>44</v>
      </c>
      <c r="B22" s="5" t="s">
        <v>45</v>
      </c>
      <c r="C22" s="6" t="s">
        <v>46</v>
      </c>
      <c r="D22" s="5" t="s">
        <v>47</v>
      </c>
      <c r="E22" s="7">
        <v>25313</v>
      </c>
      <c r="F22" s="7">
        <v>61630</v>
      </c>
      <c r="G22" s="10" t="s">
        <v>44</v>
      </c>
      <c r="H22" s="10" t="s">
        <v>48</v>
      </c>
      <c r="I22" s="8" t="s">
        <v>284</v>
      </c>
      <c r="J22" s="8" t="s">
        <v>295</v>
      </c>
      <c r="K22" s="9">
        <v>710138</v>
      </c>
      <c r="L22" s="9">
        <v>118358</v>
      </c>
      <c r="M22" s="26">
        <v>59178</v>
      </c>
    </row>
    <row r="23" spans="1:14" ht="18" customHeight="1" x14ac:dyDescent="0.25">
      <c r="A23" s="23" t="s">
        <v>44</v>
      </c>
      <c r="B23" s="5" t="s">
        <v>45</v>
      </c>
      <c r="C23" s="6" t="s">
        <v>46</v>
      </c>
      <c r="D23" s="5" t="s">
        <v>47</v>
      </c>
      <c r="E23" s="7">
        <v>25313</v>
      </c>
      <c r="F23" s="7">
        <v>61648</v>
      </c>
      <c r="G23" s="10" t="s">
        <v>44</v>
      </c>
      <c r="H23" s="10" t="s">
        <v>49</v>
      </c>
      <c r="I23" s="8" t="s">
        <v>284</v>
      </c>
      <c r="J23" s="8" t="s">
        <v>295</v>
      </c>
      <c r="K23" s="9">
        <v>1268865</v>
      </c>
      <c r="L23" s="9">
        <v>211475</v>
      </c>
      <c r="M23" s="26">
        <v>105739</v>
      </c>
    </row>
    <row r="24" spans="1:14" ht="18" customHeight="1" x14ac:dyDescent="0.25">
      <c r="A24" s="23" t="s">
        <v>44</v>
      </c>
      <c r="B24" s="5" t="s">
        <v>45</v>
      </c>
      <c r="C24" s="6" t="s">
        <v>46</v>
      </c>
      <c r="D24" s="5" t="s">
        <v>47</v>
      </c>
      <c r="E24" s="7">
        <v>25313</v>
      </c>
      <c r="F24" s="7">
        <v>10074</v>
      </c>
      <c r="G24" s="10" t="s">
        <v>44</v>
      </c>
      <c r="H24" s="10" t="s">
        <v>50</v>
      </c>
      <c r="I24" s="8" t="s">
        <v>284</v>
      </c>
      <c r="J24" s="8" t="s">
        <v>286</v>
      </c>
      <c r="K24" s="9">
        <v>1144781</v>
      </c>
      <c r="L24" s="9">
        <v>190801</v>
      </c>
      <c r="M24" s="26">
        <v>95398</v>
      </c>
    </row>
    <row r="25" spans="1:14" ht="18" customHeight="1" x14ac:dyDescent="0.25">
      <c r="A25" s="23" t="s">
        <v>44</v>
      </c>
      <c r="B25" s="5" t="s">
        <v>45</v>
      </c>
      <c r="C25" s="6" t="s">
        <v>46</v>
      </c>
      <c r="D25" s="5" t="s">
        <v>47</v>
      </c>
      <c r="E25" s="7">
        <v>25313</v>
      </c>
      <c r="F25" s="7">
        <v>61721</v>
      </c>
      <c r="G25" s="10" t="s">
        <v>44</v>
      </c>
      <c r="H25" s="10" t="s">
        <v>51</v>
      </c>
      <c r="I25" s="8" t="s">
        <v>284</v>
      </c>
      <c r="J25" s="8" t="s">
        <v>295</v>
      </c>
      <c r="K25" s="9">
        <v>1371593</v>
      </c>
      <c r="L25" s="9">
        <v>228603</v>
      </c>
      <c r="M25" s="26">
        <v>114299</v>
      </c>
    </row>
    <row r="26" spans="1:14" ht="18" customHeight="1" x14ac:dyDescent="0.25">
      <c r="A26" s="23" t="s">
        <v>44</v>
      </c>
      <c r="B26" s="5" t="s">
        <v>45</v>
      </c>
      <c r="C26" s="6" t="s">
        <v>46</v>
      </c>
      <c r="D26" s="5" t="s">
        <v>47</v>
      </c>
      <c r="E26" s="7">
        <v>25313</v>
      </c>
      <c r="F26" s="7">
        <v>61739</v>
      </c>
      <c r="G26" s="10" t="s">
        <v>44</v>
      </c>
      <c r="H26" s="10" t="s">
        <v>52</v>
      </c>
      <c r="I26" s="8" t="s">
        <v>284</v>
      </c>
      <c r="J26" s="8" t="s">
        <v>295</v>
      </c>
      <c r="K26" s="9">
        <v>1996612</v>
      </c>
      <c r="L26" s="9">
        <v>332772</v>
      </c>
      <c r="M26" s="26">
        <v>166384</v>
      </c>
    </row>
    <row r="27" spans="1:14" ht="18" customHeight="1" x14ac:dyDescent="0.25">
      <c r="A27" s="23" t="s">
        <v>44</v>
      </c>
      <c r="B27" s="5" t="s">
        <v>45</v>
      </c>
      <c r="C27" s="6" t="s">
        <v>46</v>
      </c>
      <c r="D27" s="5" t="s">
        <v>47</v>
      </c>
      <c r="E27" s="7">
        <v>25313</v>
      </c>
      <c r="F27" s="7">
        <v>61754</v>
      </c>
      <c r="G27" s="10" t="s">
        <v>44</v>
      </c>
      <c r="H27" s="10" t="s">
        <v>53</v>
      </c>
      <c r="I27" s="8" t="s">
        <v>284</v>
      </c>
      <c r="J27" s="8" t="s">
        <v>295</v>
      </c>
      <c r="K27" s="9">
        <v>4552517</v>
      </c>
      <c r="L27" s="9">
        <v>758757</v>
      </c>
      <c r="M27" s="26">
        <v>379376</v>
      </c>
    </row>
    <row r="28" spans="1:14" ht="18" customHeight="1" x14ac:dyDescent="0.25">
      <c r="A28" s="23" t="s">
        <v>44</v>
      </c>
      <c r="B28" s="5" t="s">
        <v>45</v>
      </c>
      <c r="C28" s="6" t="s">
        <v>46</v>
      </c>
      <c r="D28" s="5" t="s">
        <v>47</v>
      </c>
      <c r="E28" s="7">
        <v>25313</v>
      </c>
      <c r="F28" s="7">
        <v>61788</v>
      </c>
      <c r="G28" s="10" t="s">
        <v>44</v>
      </c>
      <c r="H28" s="10" t="s">
        <v>54</v>
      </c>
      <c r="I28" s="8" t="s">
        <v>284</v>
      </c>
      <c r="J28" s="8" t="s">
        <v>295</v>
      </c>
      <c r="K28" s="9">
        <v>3321252</v>
      </c>
      <c r="L28" s="9">
        <v>553542</v>
      </c>
      <c r="M28" s="26">
        <v>276771</v>
      </c>
    </row>
    <row r="29" spans="1:14" ht="18" customHeight="1" x14ac:dyDescent="0.25">
      <c r="A29" s="23" t="s">
        <v>44</v>
      </c>
      <c r="B29" s="5" t="s">
        <v>45</v>
      </c>
      <c r="C29" s="6" t="s">
        <v>46</v>
      </c>
      <c r="D29" s="5" t="s">
        <v>47</v>
      </c>
      <c r="E29" s="7">
        <v>25313</v>
      </c>
      <c r="F29" s="7">
        <v>61796</v>
      </c>
      <c r="G29" s="10" t="s">
        <v>44</v>
      </c>
      <c r="H29" s="10" t="s">
        <v>55</v>
      </c>
      <c r="I29" s="8" t="s">
        <v>284</v>
      </c>
      <c r="J29" s="8" t="s">
        <v>295</v>
      </c>
      <c r="K29" s="9">
        <v>3262955</v>
      </c>
      <c r="L29" s="9">
        <v>543825</v>
      </c>
      <c r="M29" s="26">
        <v>271913</v>
      </c>
    </row>
    <row r="30" spans="1:14" ht="18" customHeight="1" x14ac:dyDescent="0.25">
      <c r="A30" s="23" t="s">
        <v>56</v>
      </c>
      <c r="B30" s="5">
        <v>13</v>
      </c>
      <c r="C30" s="6" t="s">
        <v>57</v>
      </c>
      <c r="D30" s="5" t="s">
        <v>25</v>
      </c>
      <c r="E30" s="7">
        <v>25313</v>
      </c>
      <c r="F30" s="7">
        <v>10132</v>
      </c>
      <c r="G30" s="10" t="s">
        <v>56</v>
      </c>
      <c r="H30" s="10" t="s">
        <v>58</v>
      </c>
      <c r="I30" s="8" t="s">
        <v>287</v>
      </c>
      <c r="J30" s="8" t="s">
        <v>286</v>
      </c>
      <c r="K30" s="9">
        <v>2412240</v>
      </c>
      <c r="L30" s="9">
        <v>402040</v>
      </c>
      <c r="M30" s="26">
        <v>201020</v>
      </c>
    </row>
    <row r="31" spans="1:14" ht="18" customHeight="1" x14ac:dyDescent="0.25">
      <c r="A31" s="23" t="s">
        <v>59</v>
      </c>
      <c r="B31" s="5">
        <v>14</v>
      </c>
      <c r="C31" s="6" t="s">
        <v>60</v>
      </c>
      <c r="D31" s="5" t="s">
        <v>61</v>
      </c>
      <c r="E31" s="7">
        <v>25313</v>
      </c>
      <c r="F31" s="7">
        <v>10140</v>
      </c>
      <c r="G31" s="10" t="s">
        <v>62</v>
      </c>
      <c r="H31" s="10" t="s">
        <v>63</v>
      </c>
      <c r="I31" s="8" t="s">
        <v>284</v>
      </c>
      <c r="J31" s="8" t="s">
        <v>286</v>
      </c>
      <c r="K31" s="9">
        <v>240313</v>
      </c>
      <c r="L31" s="9">
        <v>40053</v>
      </c>
      <c r="M31" s="26">
        <v>20026</v>
      </c>
    </row>
    <row r="32" spans="1:14" ht="18" customHeight="1" x14ac:dyDescent="0.25">
      <c r="A32" s="23" t="s">
        <v>62</v>
      </c>
      <c r="B32" s="5">
        <v>15</v>
      </c>
      <c r="C32" s="6" t="s">
        <v>64</v>
      </c>
      <c r="D32" s="5" t="s">
        <v>65</v>
      </c>
      <c r="E32" s="7">
        <v>25313</v>
      </c>
      <c r="F32" s="7">
        <v>63412</v>
      </c>
      <c r="G32" s="10" t="s">
        <v>62</v>
      </c>
      <c r="H32" s="10" t="s">
        <v>66</v>
      </c>
      <c r="I32" s="8" t="s">
        <v>284</v>
      </c>
      <c r="J32" s="8" t="s">
        <v>295</v>
      </c>
      <c r="K32" s="9">
        <v>1766087</v>
      </c>
      <c r="L32" s="9">
        <v>294347</v>
      </c>
      <c r="M32" s="26">
        <v>147174</v>
      </c>
    </row>
    <row r="33" spans="1:14" ht="18" customHeight="1" x14ac:dyDescent="0.25">
      <c r="A33" s="23" t="s">
        <v>62</v>
      </c>
      <c r="B33" s="5">
        <v>15</v>
      </c>
      <c r="C33" s="6" t="s">
        <v>64</v>
      </c>
      <c r="D33" s="5" t="s">
        <v>65</v>
      </c>
      <c r="E33" s="7">
        <v>25313</v>
      </c>
      <c r="F33" s="7">
        <v>63529</v>
      </c>
      <c r="G33" s="10" t="s">
        <v>62</v>
      </c>
      <c r="H33" s="10" t="s">
        <v>67</v>
      </c>
      <c r="I33" s="8" t="s">
        <v>284</v>
      </c>
      <c r="J33" s="8" t="s">
        <v>295</v>
      </c>
      <c r="K33" s="9">
        <v>13418361</v>
      </c>
      <c r="L33" s="9">
        <v>2236391</v>
      </c>
      <c r="M33" s="26">
        <v>1118197</v>
      </c>
    </row>
    <row r="34" spans="1:14" ht="18" customHeight="1" x14ac:dyDescent="0.25">
      <c r="A34" s="23" t="s">
        <v>62</v>
      </c>
      <c r="B34" s="5">
        <v>15</v>
      </c>
      <c r="C34" s="6" t="s">
        <v>64</v>
      </c>
      <c r="D34" s="5" t="s">
        <v>65</v>
      </c>
      <c r="E34" s="7">
        <v>25313</v>
      </c>
      <c r="F34" s="7">
        <v>73908</v>
      </c>
      <c r="G34" s="10" t="s">
        <v>62</v>
      </c>
      <c r="H34" s="10" t="s">
        <v>68</v>
      </c>
      <c r="I34" s="8" t="s">
        <v>284</v>
      </c>
      <c r="J34" s="8" t="s">
        <v>295</v>
      </c>
      <c r="K34" s="9">
        <v>379847</v>
      </c>
      <c r="L34" s="9">
        <v>63307</v>
      </c>
      <c r="M34" s="26">
        <v>31654</v>
      </c>
    </row>
    <row r="35" spans="1:14" ht="18" customHeight="1" x14ac:dyDescent="0.25">
      <c r="A35" s="23" t="s">
        <v>62</v>
      </c>
      <c r="B35" s="5">
        <v>15</v>
      </c>
      <c r="C35" s="6" t="s">
        <v>64</v>
      </c>
      <c r="D35" s="5" t="s">
        <v>65</v>
      </c>
      <c r="E35" s="7">
        <v>25313</v>
      </c>
      <c r="F35" s="7">
        <v>63677</v>
      </c>
      <c r="G35" s="10" t="s">
        <v>62</v>
      </c>
      <c r="H35" s="10" t="s">
        <v>69</v>
      </c>
      <c r="I35" s="8" t="s">
        <v>284</v>
      </c>
      <c r="J35" s="8" t="s">
        <v>295</v>
      </c>
      <c r="K35" s="9">
        <v>376120</v>
      </c>
      <c r="L35" s="9">
        <v>62690</v>
      </c>
      <c r="M35" s="26">
        <v>31343</v>
      </c>
    </row>
    <row r="36" spans="1:14" ht="18" customHeight="1" x14ac:dyDescent="0.25">
      <c r="A36" s="23" t="s">
        <v>62</v>
      </c>
      <c r="B36" s="5">
        <v>15</v>
      </c>
      <c r="C36" s="6" t="s">
        <v>64</v>
      </c>
      <c r="D36" s="5" t="s">
        <v>65</v>
      </c>
      <c r="E36" s="7">
        <v>25313</v>
      </c>
      <c r="F36" s="7">
        <v>63685</v>
      </c>
      <c r="G36" s="10" t="s">
        <v>62</v>
      </c>
      <c r="H36" s="10" t="s">
        <v>70</v>
      </c>
      <c r="I36" s="8" t="s">
        <v>284</v>
      </c>
      <c r="J36" s="8" t="s">
        <v>295</v>
      </c>
      <c r="K36" s="9">
        <v>190523</v>
      </c>
      <c r="L36" s="9">
        <v>31753</v>
      </c>
      <c r="M36" s="26">
        <v>15877</v>
      </c>
    </row>
    <row r="37" spans="1:14" ht="18" customHeight="1" x14ac:dyDescent="0.25">
      <c r="A37" s="23" t="s">
        <v>62</v>
      </c>
      <c r="B37" s="5">
        <v>15</v>
      </c>
      <c r="C37" s="6" t="s">
        <v>64</v>
      </c>
      <c r="D37" s="5" t="s">
        <v>65</v>
      </c>
      <c r="E37" s="7">
        <v>25313</v>
      </c>
      <c r="F37" s="7">
        <v>73742</v>
      </c>
      <c r="G37" s="10" t="s">
        <v>62</v>
      </c>
      <c r="H37" s="10" t="s">
        <v>71</v>
      </c>
      <c r="I37" s="8" t="s">
        <v>284</v>
      </c>
      <c r="J37" s="8" t="s">
        <v>295</v>
      </c>
      <c r="K37" s="9">
        <v>284543</v>
      </c>
      <c r="L37" s="9">
        <v>47423</v>
      </c>
      <c r="M37" s="26">
        <v>23712</v>
      </c>
    </row>
    <row r="38" spans="1:14" ht="18" customHeight="1" x14ac:dyDescent="0.25">
      <c r="A38" s="23" t="s">
        <v>62</v>
      </c>
      <c r="B38" s="5">
        <v>15</v>
      </c>
      <c r="C38" s="6" t="s">
        <v>64</v>
      </c>
      <c r="D38" s="5" t="s">
        <v>65</v>
      </c>
      <c r="E38" s="7">
        <v>25313</v>
      </c>
      <c r="F38" s="7">
        <v>63826</v>
      </c>
      <c r="G38" s="10" t="s">
        <v>62</v>
      </c>
      <c r="H38" s="10" t="s">
        <v>72</v>
      </c>
      <c r="I38" s="8" t="s">
        <v>284</v>
      </c>
      <c r="J38" s="8" t="s">
        <v>295</v>
      </c>
      <c r="K38" s="9">
        <v>304409</v>
      </c>
      <c r="L38" s="9">
        <v>50739</v>
      </c>
      <c r="M38" s="26">
        <v>25367</v>
      </c>
    </row>
    <row r="39" spans="1:14" ht="18" customHeight="1" x14ac:dyDescent="0.25">
      <c r="A39" s="23" t="s">
        <v>62</v>
      </c>
      <c r="B39" s="5">
        <v>15</v>
      </c>
      <c r="C39" s="6" t="s">
        <v>64</v>
      </c>
      <c r="D39" s="5" t="s">
        <v>65</v>
      </c>
      <c r="E39" s="7">
        <v>25313</v>
      </c>
      <c r="F39" s="7">
        <v>63859</v>
      </c>
      <c r="G39" s="10" t="s">
        <v>62</v>
      </c>
      <c r="H39" s="10" t="s">
        <v>73</v>
      </c>
      <c r="I39" s="8" t="s">
        <v>284</v>
      </c>
      <c r="J39" s="8" t="s">
        <v>295</v>
      </c>
      <c r="K39" s="9">
        <v>335417</v>
      </c>
      <c r="L39" s="9">
        <v>55907</v>
      </c>
      <c r="M39" s="26">
        <v>27951</v>
      </c>
    </row>
    <row r="40" spans="1:14" ht="18" customHeight="1" x14ac:dyDescent="0.25">
      <c r="A40" s="23" t="s">
        <v>74</v>
      </c>
      <c r="B40" s="5">
        <v>16</v>
      </c>
      <c r="C40" s="6" t="s">
        <v>75</v>
      </c>
      <c r="D40" s="5" t="s">
        <v>76</v>
      </c>
      <c r="E40" s="7">
        <v>25313</v>
      </c>
      <c r="F40" s="7">
        <v>63891</v>
      </c>
      <c r="G40" s="10" t="s">
        <v>77</v>
      </c>
      <c r="H40" s="10" t="s">
        <v>78</v>
      </c>
      <c r="I40" s="8" t="s">
        <v>284</v>
      </c>
      <c r="J40" s="8" t="s">
        <v>295</v>
      </c>
      <c r="K40" s="9">
        <v>292812</v>
      </c>
      <c r="L40" s="9">
        <v>48802</v>
      </c>
      <c r="M40" s="26">
        <v>24401</v>
      </c>
    </row>
    <row r="41" spans="1:14" ht="18" customHeight="1" x14ac:dyDescent="0.25">
      <c r="A41" s="23" t="s">
        <v>74</v>
      </c>
      <c r="B41" s="5">
        <v>16</v>
      </c>
      <c r="C41" s="6" t="s">
        <v>75</v>
      </c>
      <c r="D41" s="5" t="s">
        <v>76</v>
      </c>
      <c r="E41" s="7">
        <v>25313</v>
      </c>
      <c r="F41" s="7">
        <v>63925</v>
      </c>
      <c r="G41" s="10" t="s">
        <v>77</v>
      </c>
      <c r="H41" s="10" t="s">
        <v>79</v>
      </c>
      <c r="I41" s="8" t="s">
        <v>284</v>
      </c>
      <c r="J41" s="8" t="s">
        <v>295</v>
      </c>
      <c r="K41" s="9">
        <v>871409</v>
      </c>
      <c r="L41" s="9">
        <v>145239</v>
      </c>
      <c r="M41" s="26">
        <v>72617</v>
      </c>
    </row>
    <row r="42" spans="1:14" ht="18" customHeight="1" x14ac:dyDescent="0.25">
      <c r="A42" s="23" t="s">
        <v>80</v>
      </c>
      <c r="B42" s="5">
        <v>19</v>
      </c>
      <c r="C42" s="6" t="s">
        <v>81</v>
      </c>
      <c r="D42" s="5" t="s">
        <v>25</v>
      </c>
      <c r="E42" s="7">
        <v>25313</v>
      </c>
      <c r="F42" s="7">
        <v>64212</v>
      </c>
      <c r="G42" s="10" t="s">
        <v>82</v>
      </c>
      <c r="H42" s="10" t="s">
        <v>83</v>
      </c>
      <c r="I42" s="8" t="s">
        <v>284</v>
      </c>
      <c r="J42" s="8" t="s">
        <v>295</v>
      </c>
      <c r="K42" s="9">
        <v>10534490</v>
      </c>
      <c r="L42" s="9">
        <v>1755750</v>
      </c>
      <c r="M42" s="26">
        <v>877874</v>
      </c>
    </row>
    <row r="43" spans="1:14" ht="18" customHeight="1" x14ac:dyDescent="0.25">
      <c r="A43" s="23" t="s">
        <v>80</v>
      </c>
      <c r="B43" s="5">
        <v>19</v>
      </c>
      <c r="C43" s="6" t="s">
        <v>81</v>
      </c>
      <c r="D43" s="5" t="s">
        <v>25</v>
      </c>
      <c r="E43" s="7">
        <v>25313</v>
      </c>
      <c r="F43" s="7">
        <v>64246</v>
      </c>
      <c r="G43" s="10" t="s">
        <v>84</v>
      </c>
      <c r="H43" s="10" t="s">
        <v>85</v>
      </c>
      <c r="I43" s="8" t="s">
        <v>284</v>
      </c>
      <c r="J43" s="8" t="s">
        <v>295</v>
      </c>
      <c r="K43" s="9">
        <v>4968717</v>
      </c>
      <c r="L43" s="9">
        <v>828117</v>
      </c>
      <c r="M43" s="26">
        <v>414060</v>
      </c>
    </row>
    <row r="44" spans="1:14" ht="18" customHeight="1" x14ac:dyDescent="0.3">
      <c r="A44" s="23" t="s">
        <v>80</v>
      </c>
      <c r="B44" s="5">
        <v>19</v>
      </c>
      <c r="C44" s="6" t="s">
        <v>81</v>
      </c>
      <c r="D44" s="5" t="s">
        <v>25</v>
      </c>
      <c r="E44" s="7">
        <v>25313</v>
      </c>
      <c r="F44" s="7">
        <v>64287</v>
      </c>
      <c r="G44" s="10" t="s">
        <v>86</v>
      </c>
      <c r="H44" s="10" t="s">
        <v>87</v>
      </c>
      <c r="I44" s="8" t="s">
        <v>284</v>
      </c>
      <c r="J44" s="8" t="s">
        <v>295</v>
      </c>
      <c r="K44" s="9">
        <v>7291514</v>
      </c>
      <c r="L44" s="9">
        <v>1215254</v>
      </c>
      <c r="M44" s="26">
        <v>607626</v>
      </c>
      <c r="N44" s="11"/>
    </row>
    <row r="45" spans="1:14" ht="18" customHeight="1" x14ac:dyDescent="0.3">
      <c r="A45" s="23" t="s">
        <v>80</v>
      </c>
      <c r="B45" s="5">
        <v>19</v>
      </c>
      <c r="C45" s="6" t="s">
        <v>81</v>
      </c>
      <c r="D45" s="5" t="s">
        <v>25</v>
      </c>
      <c r="E45" s="7">
        <v>25313</v>
      </c>
      <c r="F45" s="7">
        <v>64295</v>
      </c>
      <c r="G45" s="10" t="s">
        <v>86</v>
      </c>
      <c r="H45" s="10" t="s">
        <v>88</v>
      </c>
      <c r="I45" s="8" t="s">
        <v>284</v>
      </c>
      <c r="J45" s="8" t="s">
        <v>295</v>
      </c>
      <c r="K45" s="9">
        <v>3094521</v>
      </c>
      <c r="L45" s="9">
        <v>515751</v>
      </c>
      <c r="M45" s="26">
        <v>257877</v>
      </c>
      <c r="N45" s="11"/>
    </row>
    <row r="46" spans="1:14" ht="18" customHeight="1" x14ac:dyDescent="0.3">
      <c r="A46" s="23" t="s">
        <v>80</v>
      </c>
      <c r="B46" s="5">
        <v>19</v>
      </c>
      <c r="C46" s="6" t="s">
        <v>81</v>
      </c>
      <c r="D46" s="5" t="s">
        <v>25</v>
      </c>
      <c r="E46" s="7">
        <v>25313</v>
      </c>
      <c r="F46" s="7">
        <v>64303</v>
      </c>
      <c r="G46" s="10" t="s">
        <v>82</v>
      </c>
      <c r="H46" s="10" t="s">
        <v>89</v>
      </c>
      <c r="I46" s="8" t="s">
        <v>284</v>
      </c>
      <c r="J46" s="8" t="s">
        <v>295</v>
      </c>
      <c r="K46" s="9">
        <v>34370</v>
      </c>
      <c r="L46" s="9">
        <v>5730</v>
      </c>
      <c r="M46" s="26">
        <v>2864</v>
      </c>
      <c r="N46" s="11"/>
    </row>
    <row r="47" spans="1:14" ht="18" customHeight="1" x14ac:dyDescent="0.25">
      <c r="A47" s="23" t="s">
        <v>80</v>
      </c>
      <c r="B47" s="5">
        <v>19</v>
      </c>
      <c r="C47" s="6" t="s">
        <v>81</v>
      </c>
      <c r="D47" s="5" t="s">
        <v>25</v>
      </c>
      <c r="E47" s="7">
        <v>25313</v>
      </c>
      <c r="F47" s="7">
        <v>64337</v>
      </c>
      <c r="G47" s="10" t="s">
        <v>80</v>
      </c>
      <c r="H47" s="10" t="s">
        <v>90</v>
      </c>
      <c r="I47" s="8" t="s">
        <v>284</v>
      </c>
      <c r="J47" s="8" t="s">
        <v>295</v>
      </c>
      <c r="K47" s="9">
        <v>4520610</v>
      </c>
      <c r="L47" s="9">
        <v>753430</v>
      </c>
      <c r="M47" s="26">
        <v>376718</v>
      </c>
    </row>
    <row r="48" spans="1:14" ht="18" customHeight="1" x14ac:dyDescent="0.25">
      <c r="A48" s="23" t="s">
        <v>80</v>
      </c>
      <c r="B48" s="5">
        <v>19</v>
      </c>
      <c r="C48" s="6" t="s">
        <v>81</v>
      </c>
      <c r="D48" s="5" t="s">
        <v>25</v>
      </c>
      <c r="E48" s="7">
        <v>25313</v>
      </c>
      <c r="F48" s="7">
        <v>64352</v>
      </c>
      <c r="G48" s="10" t="s">
        <v>91</v>
      </c>
      <c r="H48" s="10" t="s">
        <v>92</v>
      </c>
      <c r="I48" s="8" t="s">
        <v>284</v>
      </c>
      <c r="J48" s="8" t="s">
        <v>295</v>
      </c>
      <c r="K48" s="9">
        <v>580346</v>
      </c>
      <c r="L48" s="9">
        <v>96726</v>
      </c>
      <c r="M48" s="26">
        <v>48362</v>
      </c>
    </row>
    <row r="49" spans="1:14" ht="18" customHeight="1" x14ac:dyDescent="0.25">
      <c r="A49" s="23" t="s">
        <v>80</v>
      </c>
      <c r="B49" s="5">
        <v>19</v>
      </c>
      <c r="C49" s="6" t="s">
        <v>81</v>
      </c>
      <c r="D49" s="5" t="s">
        <v>25</v>
      </c>
      <c r="E49" s="7">
        <v>25313</v>
      </c>
      <c r="F49" s="7">
        <v>64378</v>
      </c>
      <c r="G49" s="10" t="s">
        <v>86</v>
      </c>
      <c r="H49" s="10" t="s">
        <v>93</v>
      </c>
      <c r="I49" s="8" t="s">
        <v>284</v>
      </c>
      <c r="J49" s="8" t="s">
        <v>295</v>
      </c>
      <c r="K49" s="9">
        <v>2047047</v>
      </c>
      <c r="L49" s="9">
        <v>341177</v>
      </c>
      <c r="M49" s="26">
        <v>170587</v>
      </c>
    </row>
    <row r="50" spans="1:14" ht="18" customHeight="1" x14ac:dyDescent="0.25">
      <c r="A50" s="23" t="s">
        <v>80</v>
      </c>
      <c r="B50" s="5">
        <v>19</v>
      </c>
      <c r="C50" s="6" t="s">
        <v>81</v>
      </c>
      <c r="D50" s="5" t="s">
        <v>25</v>
      </c>
      <c r="E50" s="7">
        <v>25313</v>
      </c>
      <c r="F50" s="7">
        <v>64394</v>
      </c>
      <c r="G50" s="10" t="s">
        <v>94</v>
      </c>
      <c r="H50" s="10" t="s">
        <v>95</v>
      </c>
      <c r="I50" s="8" t="s">
        <v>287</v>
      </c>
      <c r="J50" s="8" t="s">
        <v>295</v>
      </c>
      <c r="K50" s="9">
        <v>5352155</v>
      </c>
      <c r="L50" s="9">
        <v>892025</v>
      </c>
      <c r="M50" s="26">
        <v>446013</v>
      </c>
    </row>
    <row r="51" spans="1:14" ht="18" customHeight="1" x14ac:dyDescent="0.25">
      <c r="A51" s="23" t="s">
        <v>80</v>
      </c>
      <c r="B51" s="5">
        <v>19</v>
      </c>
      <c r="C51" s="6" t="s">
        <v>81</v>
      </c>
      <c r="D51" s="5" t="s">
        <v>25</v>
      </c>
      <c r="E51" s="7">
        <v>25313</v>
      </c>
      <c r="F51" s="7">
        <v>64436</v>
      </c>
      <c r="G51" s="10" t="s">
        <v>86</v>
      </c>
      <c r="H51" s="10" t="s">
        <v>96</v>
      </c>
      <c r="I51" s="8" t="s">
        <v>284</v>
      </c>
      <c r="J51" s="8" t="s">
        <v>295</v>
      </c>
      <c r="K51" s="9">
        <v>4242059</v>
      </c>
      <c r="L51" s="9">
        <v>707009</v>
      </c>
      <c r="M51" s="26">
        <v>353505</v>
      </c>
    </row>
    <row r="52" spans="1:14" ht="18" customHeight="1" x14ac:dyDescent="0.25">
      <c r="A52" s="23" t="s">
        <v>80</v>
      </c>
      <c r="B52" s="5">
        <v>19</v>
      </c>
      <c r="C52" s="6" t="s">
        <v>81</v>
      </c>
      <c r="D52" s="5" t="s">
        <v>25</v>
      </c>
      <c r="E52" s="7">
        <v>25313</v>
      </c>
      <c r="F52" s="7">
        <v>64444</v>
      </c>
      <c r="G52" s="10" t="s">
        <v>80</v>
      </c>
      <c r="H52" s="10" t="s">
        <v>97</v>
      </c>
      <c r="I52" s="8" t="s">
        <v>284</v>
      </c>
      <c r="J52" s="8" t="s">
        <v>295</v>
      </c>
      <c r="K52" s="9">
        <v>2695742</v>
      </c>
      <c r="L52" s="9">
        <v>449292</v>
      </c>
      <c r="M52" s="26">
        <v>224645</v>
      </c>
    </row>
    <row r="53" spans="1:14" ht="18" customHeight="1" x14ac:dyDescent="0.25">
      <c r="A53" s="23" t="s">
        <v>80</v>
      </c>
      <c r="B53" s="5">
        <v>19</v>
      </c>
      <c r="C53" s="6" t="s">
        <v>81</v>
      </c>
      <c r="D53" s="5" t="s">
        <v>25</v>
      </c>
      <c r="E53" s="7">
        <v>25313</v>
      </c>
      <c r="F53" s="7">
        <v>64451</v>
      </c>
      <c r="G53" s="10" t="s">
        <v>82</v>
      </c>
      <c r="H53" s="10" t="s">
        <v>98</v>
      </c>
      <c r="I53" s="8" t="s">
        <v>284</v>
      </c>
      <c r="J53" s="8" t="s">
        <v>295</v>
      </c>
      <c r="K53" s="9">
        <v>1816291</v>
      </c>
      <c r="L53" s="9">
        <v>302711</v>
      </c>
      <c r="M53" s="26">
        <v>151358</v>
      </c>
    </row>
    <row r="54" spans="1:14" ht="18" customHeight="1" x14ac:dyDescent="0.25">
      <c r="A54" s="23" t="s">
        <v>80</v>
      </c>
      <c r="B54" s="5">
        <v>19</v>
      </c>
      <c r="C54" s="6" t="s">
        <v>81</v>
      </c>
      <c r="D54" s="5" t="s">
        <v>25</v>
      </c>
      <c r="E54" s="7">
        <v>25313</v>
      </c>
      <c r="F54" s="7">
        <v>64519</v>
      </c>
      <c r="G54" s="10" t="s">
        <v>99</v>
      </c>
      <c r="H54" s="10" t="s">
        <v>100</v>
      </c>
      <c r="I54" s="8" t="s">
        <v>284</v>
      </c>
      <c r="J54" s="8" t="s">
        <v>295</v>
      </c>
      <c r="K54" s="9">
        <v>12443190</v>
      </c>
      <c r="L54" s="9">
        <v>2073860</v>
      </c>
      <c r="M54" s="26">
        <v>1036933</v>
      </c>
    </row>
    <row r="55" spans="1:14" ht="18" customHeight="1" x14ac:dyDescent="0.25">
      <c r="A55" s="23" t="s">
        <v>80</v>
      </c>
      <c r="B55" s="5">
        <v>19</v>
      </c>
      <c r="C55" s="6" t="s">
        <v>81</v>
      </c>
      <c r="D55" s="5" t="s">
        <v>25</v>
      </c>
      <c r="E55" s="7">
        <v>25313</v>
      </c>
      <c r="F55" s="7">
        <v>64527</v>
      </c>
      <c r="G55" s="10" t="s">
        <v>99</v>
      </c>
      <c r="H55" s="10" t="s">
        <v>101</v>
      </c>
      <c r="I55" s="8" t="s">
        <v>284</v>
      </c>
      <c r="J55" s="8" t="s">
        <v>295</v>
      </c>
      <c r="K55" s="9">
        <v>984652</v>
      </c>
      <c r="L55" s="9">
        <v>164112</v>
      </c>
      <c r="M55" s="26">
        <v>82054</v>
      </c>
    </row>
    <row r="56" spans="1:14" ht="18" customHeight="1" x14ac:dyDescent="0.25">
      <c r="A56" s="23" t="s">
        <v>80</v>
      </c>
      <c r="B56" s="5">
        <v>19</v>
      </c>
      <c r="C56" s="6" t="s">
        <v>81</v>
      </c>
      <c r="D56" s="5" t="s">
        <v>25</v>
      </c>
      <c r="E56" s="7">
        <v>25313</v>
      </c>
      <c r="F56" s="7">
        <v>73445</v>
      </c>
      <c r="G56" s="10" t="s">
        <v>86</v>
      </c>
      <c r="H56" s="10" t="s">
        <v>102</v>
      </c>
      <c r="I56" s="8" t="s">
        <v>284</v>
      </c>
      <c r="J56" s="8" t="s">
        <v>295</v>
      </c>
      <c r="K56" s="9">
        <v>20965877</v>
      </c>
      <c r="L56" s="9">
        <v>3494317</v>
      </c>
      <c r="M56" s="26">
        <v>1747156</v>
      </c>
    </row>
    <row r="57" spans="1:14" ht="18" customHeight="1" x14ac:dyDescent="0.25">
      <c r="A57" s="23" t="s">
        <v>80</v>
      </c>
      <c r="B57" s="5">
        <v>19</v>
      </c>
      <c r="C57" s="6" t="s">
        <v>81</v>
      </c>
      <c r="D57" s="5" t="s">
        <v>25</v>
      </c>
      <c r="E57" s="7">
        <v>25313</v>
      </c>
      <c r="F57" s="7">
        <v>64634</v>
      </c>
      <c r="G57" s="10" t="s">
        <v>91</v>
      </c>
      <c r="H57" s="10" t="s">
        <v>103</v>
      </c>
      <c r="I57" s="8" t="s">
        <v>284</v>
      </c>
      <c r="J57" s="8" t="s">
        <v>295</v>
      </c>
      <c r="K57" s="9">
        <v>1166951</v>
      </c>
      <c r="L57" s="9">
        <v>194491</v>
      </c>
      <c r="M57" s="26">
        <v>97246</v>
      </c>
    </row>
    <row r="58" spans="1:14" ht="18" customHeight="1" x14ac:dyDescent="0.25">
      <c r="A58" s="23" t="s">
        <v>80</v>
      </c>
      <c r="B58" s="5">
        <v>19</v>
      </c>
      <c r="C58" s="6" t="s">
        <v>81</v>
      </c>
      <c r="D58" s="5" t="s">
        <v>25</v>
      </c>
      <c r="E58" s="7">
        <v>25313</v>
      </c>
      <c r="F58" s="7">
        <v>64725</v>
      </c>
      <c r="G58" s="10" t="s">
        <v>104</v>
      </c>
      <c r="H58" s="10" t="s">
        <v>105</v>
      </c>
      <c r="I58" s="8" t="s">
        <v>284</v>
      </c>
      <c r="J58" s="8" t="s">
        <v>288</v>
      </c>
      <c r="K58" s="9">
        <v>1482987</v>
      </c>
      <c r="L58" s="9">
        <v>247167</v>
      </c>
      <c r="M58" s="26">
        <v>123582</v>
      </c>
    </row>
    <row r="59" spans="1:14" ht="18" customHeight="1" x14ac:dyDescent="0.25">
      <c r="A59" s="23" t="s">
        <v>80</v>
      </c>
      <c r="B59" s="5">
        <v>19</v>
      </c>
      <c r="C59" s="6" t="s">
        <v>81</v>
      </c>
      <c r="D59" s="5" t="s">
        <v>25</v>
      </c>
      <c r="E59" s="7">
        <v>25313</v>
      </c>
      <c r="F59" s="7">
        <v>64733</v>
      </c>
      <c r="G59" s="10" t="s">
        <v>80</v>
      </c>
      <c r="H59" s="10" t="s">
        <v>106</v>
      </c>
      <c r="I59" s="8" t="s">
        <v>284</v>
      </c>
      <c r="J59" s="8" t="s">
        <v>295</v>
      </c>
      <c r="K59" s="9">
        <v>130509214</v>
      </c>
      <c r="L59" s="9">
        <v>21751534</v>
      </c>
      <c r="M59" s="26">
        <v>10875768</v>
      </c>
    </row>
    <row r="60" spans="1:14" ht="18" customHeight="1" x14ac:dyDescent="0.25">
      <c r="A60" s="23" t="s">
        <v>80</v>
      </c>
      <c r="B60" s="5">
        <v>19</v>
      </c>
      <c r="C60" s="6" t="s">
        <v>81</v>
      </c>
      <c r="D60" s="5" t="s">
        <v>25</v>
      </c>
      <c r="E60" s="7">
        <v>25313</v>
      </c>
      <c r="F60" s="7">
        <v>64808</v>
      </c>
      <c r="G60" s="10" t="s">
        <v>80</v>
      </c>
      <c r="H60" s="10" t="s">
        <v>107</v>
      </c>
      <c r="I60" s="8" t="s">
        <v>284</v>
      </c>
      <c r="J60" s="8" t="s">
        <v>295</v>
      </c>
      <c r="K60" s="9">
        <v>11797414</v>
      </c>
      <c r="L60" s="9">
        <v>1966234</v>
      </c>
      <c r="M60" s="26">
        <v>983118</v>
      </c>
    </row>
    <row r="61" spans="1:14" ht="18" customHeight="1" x14ac:dyDescent="0.25">
      <c r="A61" s="23" t="s">
        <v>80</v>
      </c>
      <c r="B61" s="5">
        <v>19</v>
      </c>
      <c r="C61" s="6" t="s">
        <v>81</v>
      </c>
      <c r="D61" s="5" t="s">
        <v>25</v>
      </c>
      <c r="E61" s="7">
        <v>25313</v>
      </c>
      <c r="F61" s="7">
        <v>64840</v>
      </c>
      <c r="G61" s="10" t="s">
        <v>82</v>
      </c>
      <c r="H61" s="10" t="s">
        <v>108</v>
      </c>
      <c r="I61" s="8" t="s">
        <v>284</v>
      </c>
      <c r="J61" s="8" t="s">
        <v>295</v>
      </c>
      <c r="K61" s="9">
        <v>5172798</v>
      </c>
      <c r="L61" s="9">
        <v>862128</v>
      </c>
      <c r="M61" s="26">
        <v>431067</v>
      </c>
    </row>
    <row r="62" spans="1:14" ht="18" customHeight="1" x14ac:dyDescent="0.25">
      <c r="A62" s="23" t="s">
        <v>80</v>
      </c>
      <c r="B62" s="5">
        <v>19</v>
      </c>
      <c r="C62" s="6" t="s">
        <v>81</v>
      </c>
      <c r="D62" s="5" t="s">
        <v>25</v>
      </c>
      <c r="E62" s="7">
        <v>25313</v>
      </c>
      <c r="F62" s="7">
        <v>64873</v>
      </c>
      <c r="G62" s="10" t="s">
        <v>109</v>
      </c>
      <c r="H62" s="10" t="s">
        <v>110</v>
      </c>
      <c r="I62" s="8" t="s">
        <v>287</v>
      </c>
      <c r="J62" s="8" t="s">
        <v>289</v>
      </c>
      <c r="K62" s="9">
        <v>7613980</v>
      </c>
      <c r="L62" s="9">
        <v>1269000</v>
      </c>
      <c r="M62" s="26">
        <v>634498</v>
      </c>
    </row>
    <row r="63" spans="1:14" ht="18" customHeight="1" x14ac:dyDescent="0.25">
      <c r="A63" s="23" t="s">
        <v>80</v>
      </c>
      <c r="B63" s="5">
        <v>19</v>
      </c>
      <c r="C63" s="6" t="s">
        <v>81</v>
      </c>
      <c r="D63" s="5" t="s">
        <v>25</v>
      </c>
      <c r="E63" s="7">
        <v>25313</v>
      </c>
      <c r="F63" s="7">
        <v>64881</v>
      </c>
      <c r="G63" s="10" t="s">
        <v>111</v>
      </c>
      <c r="H63" s="10" t="s">
        <v>112</v>
      </c>
      <c r="I63" s="8" t="s">
        <v>284</v>
      </c>
      <c r="J63" s="8" t="s">
        <v>295</v>
      </c>
      <c r="K63" s="9">
        <v>923854</v>
      </c>
      <c r="L63" s="9">
        <v>153974</v>
      </c>
      <c r="M63" s="26">
        <v>76988</v>
      </c>
    </row>
    <row r="64" spans="1:14" ht="18" customHeight="1" x14ac:dyDescent="0.3">
      <c r="A64" s="23" t="s">
        <v>80</v>
      </c>
      <c r="B64" s="5">
        <v>19</v>
      </c>
      <c r="C64" s="6" t="s">
        <v>81</v>
      </c>
      <c r="D64" s="5" t="s">
        <v>25</v>
      </c>
      <c r="E64" s="7">
        <v>25313</v>
      </c>
      <c r="F64" s="7">
        <v>64907</v>
      </c>
      <c r="G64" s="10" t="s">
        <v>86</v>
      </c>
      <c r="H64" s="10" t="s">
        <v>113</v>
      </c>
      <c r="I64" s="8" t="s">
        <v>284</v>
      </c>
      <c r="J64" s="8" t="s">
        <v>295</v>
      </c>
      <c r="K64" s="9">
        <v>2487231</v>
      </c>
      <c r="L64" s="9">
        <v>414541</v>
      </c>
      <c r="M64" s="26">
        <v>207269</v>
      </c>
      <c r="N64" s="11"/>
    </row>
    <row r="65" spans="1:14" ht="18" customHeight="1" x14ac:dyDescent="0.3">
      <c r="A65" s="23" t="s">
        <v>80</v>
      </c>
      <c r="B65" s="5">
        <v>19</v>
      </c>
      <c r="C65" s="6" t="s">
        <v>81</v>
      </c>
      <c r="D65" s="5" t="s">
        <v>25</v>
      </c>
      <c r="E65" s="7">
        <v>25313</v>
      </c>
      <c r="F65" s="7">
        <v>75341</v>
      </c>
      <c r="G65" s="10" t="s">
        <v>91</v>
      </c>
      <c r="H65" s="10" t="s">
        <v>114</v>
      </c>
      <c r="I65" s="8" t="s">
        <v>284</v>
      </c>
      <c r="J65" s="8" t="s">
        <v>295</v>
      </c>
      <c r="K65" s="9">
        <v>4421524</v>
      </c>
      <c r="L65" s="9">
        <v>736924</v>
      </c>
      <c r="M65" s="26">
        <v>368460</v>
      </c>
      <c r="N65" s="11"/>
    </row>
    <row r="66" spans="1:14" ht="18" customHeight="1" x14ac:dyDescent="0.25">
      <c r="A66" s="23" t="s">
        <v>80</v>
      </c>
      <c r="B66" s="5">
        <v>19</v>
      </c>
      <c r="C66" s="6" t="s">
        <v>81</v>
      </c>
      <c r="D66" s="5" t="s">
        <v>25</v>
      </c>
      <c r="E66" s="7">
        <v>25313</v>
      </c>
      <c r="F66" s="7">
        <v>73452</v>
      </c>
      <c r="G66" s="10" t="s">
        <v>86</v>
      </c>
      <c r="H66" s="10" t="s">
        <v>115</v>
      </c>
      <c r="I66" s="8" t="s">
        <v>284</v>
      </c>
      <c r="J66" s="8" t="s">
        <v>295</v>
      </c>
      <c r="K66" s="9">
        <v>2120553</v>
      </c>
      <c r="L66" s="9">
        <v>353423</v>
      </c>
      <c r="M66" s="26">
        <v>176713</v>
      </c>
    </row>
    <row r="67" spans="1:14" ht="18" customHeight="1" x14ac:dyDescent="0.25">
      <c r="A67" s="23" t="s">
        <v>80</v>
      </c>
      <c r="B67" s="5">
        <v>19</v>
      </c>
      <c r="C67" s="6" t="s">
        <v>81</v>
      </c>
      <c r="D67" s="5" t="s">
        <v>25</v>
      </c>
      <c r="E67" s="7">
        <v>25313</v>
      </c>
      <c r="F67" s="7">
        <v>64980</v>
      </c>
      <c r="G67" s="10" t="s">
        <v>116</v>
      </c>
      <c r="H67" s="10" t="s">
        <v>117</v>
      </c>
      <c r="I67" s="8" t="s">
        <v>284</v>
      </c>
      <c r="J67" s="8" t="s">
        <v>288</v>
      </c>
      <c r="K67" s="9">
        <v>851970</v>
      </c>
      <c r="L67" s="9">
        <v>141990</v>
      </c>
      <c r="M67" s="26">
        <v>70998</v>
      </c>
    </row>
    <row r="68" spans="1:14" ht="18" customHeight="1" x14ac:dyDescent="0.25">
      <c r="A68" s="23" t="s">
        <v>80</v>
      </c>
      <c r="B68" s="5">
        <v>19</v>
      </c>
      <c r="C68" s="6" t="s">
        <v>81</v>
      </c>
      <c r="D68" s="5" t="s">
        <v>25</v>
      </c>
      <c r="E68" s="7">
        <v>25313</v>
      </c>
      <c r="F68" s="7">
        <v>65052</v>
      </c>
      <c r="G68" s="10" t="s">
        <v>111</v>
      </c>
      <c r="H68" s="10" t="s">
        <v>118</v>
      </c>
      <c r="I68" s="8" t="s">
        <v>284</v>
      </c>
      <c r="J68" s="8" t="s">
        <v>295</v>
      </c>
      <c r="K68" s="9">
        <v>380570</v>
      </c>
      <c r="L68" s="9">
        <v>63430</v>
      </c>
      <c r="M68" s="26">
        <v>31714</v>
      </c>
    </row>
    <row r="69" spans="1:14" ht="18" customHeight="1" x14ac:dyDescent="0.25">
      <c r="A69" s="23" t="s">
        <v>80</v>
      </c>
      <c r="B69" s="5">
        <v>19</v>
      </c>
      <c r="C69" s="6" t="s">
        <v>81</v>
      </c>
      <c r="D69" s="5" t="s">
        <v>25</v>
      </c>
      <c r="E69" s="7">
        <v>25313</v>
      </c>
      <c r="F69" s="7">
        <v>65060</v>
      </c>
      <c r="G69" s="10" t="s">
        <v>91</v>
      </c>
      <c r="H69" s="10" t="s">
        <v>119</v>
      </c>
      <c r="I69" s="8" t="s">
        <v>284</v>
      </c>
      <c r="J69" s="8" t="s">
        <v>295</v>
      </c>
      <c r="K69" s="9">
        <v>6038043</v>
      </c>
      <c r="L69" s="9">
        <v>1006343</v>
      </c>
      <c r="M69" s="26">
        <v>503170</v>
      </c>
    </row>
    <row r="70" spans="1:14" ht="18" customHeight="1" x14ac:dyDescent="0.25">
      <c r="A70" s="23" t="s">
        <v>80</v>
      </c>
      <c r="B70" s="5">
        <v>19</v>
      </c>
      <c r="C70" s="6" t="s">
        <v>81</v>
      </c>
      <c r="D70" s="5" t="s">
        <v>25</v>
      </c>
      <c r="E70" s="7">
        <v>25313</v>
      </c>
      <c r="F70" s="7">
        <v>74328</v>
      </c>
      <c r="G70" s="10" t="s">
        <v>99</v>
      </c>
      <c r="H70" s="10" t="s">
        <v>120</v>
      </c>
      <c r="I70" s="8" t="s">
        <v>284</v>
      </c>
      <c r="J70" s="8" t="s">
        <v>285</v>
      </c>
      <c r="K70" s="9">
        <v>72378</v>
      </c>
      <c r="L70" s="9">
        <v>12058</v>
      </c>
      <c r="M70" s="26">
        <v>6032</v>
      </c>
    </row>
    <row r="71" spans="1:14" ht="18" customHeight="1" x14ac:dyDescent="0.25">
      <c r="A71" s="23" t="s">
        <v>80</v>
      </c>
      <c r="B71" s="5">
        <v>19</v>
      </c>
      <c r="C71" s="6" t="s">
        <v>81</v>
      </c>
      <c r="D71" s="5" t="s">
        <v>25</v>
      </c>
      <c r="E71" s="7">
        <v>25313</v>
      </c>
      <c r="F71" s="7">
        <v>65128</v>
      </c>
      <c r="G71" s="10" t="s">
        <v>99</v>
      </c>
      <c r="H71" s="10" t="s">
        <v>121</v>
      </c>
      <c r="I71" s="8" t="s">
        <v>284</v>
      </c>
      <c r="J71" s="8" t="s">
        <v>295</v>
      </c>
      <c r="K71" s="9">
        <v>3643524</v>
      </c>
      <c r="L71" s="9">
        <v>607254</v>
      </c>
      <c r="M71" s="26">
        <v>303627</v>
      </c>
    </row>
    <row r="72" spans="1:14" ht="18" customHeight="1" x14ac:dyDescent="0.25">
      <c r="A72" s="23" t="s">
        <v>80</v>
      </c>
      <c r="B72" s="5">
        <v>19</v>
      </c>
      <c r="C72" s="6" t="s">
        <v>81</v>
      </c>
      <c r="D72" s="5" t="s">
        <v>25</v>
      </c>
      <c r="E72" s="7">
        <v>25313</v>
      </c>
      <c r="F72" s="7">
        <v>65136</v>
      </c>
      <c r="G72" s="10" t="s">
        <v>122</v>
      </c>
      <c r="H72" s="10" t="s">
        <v>123</v>
      </c>
      <c r="I72" s="8" t="s">
        <v>284</v>
      </c>
      <c r="J72" s="8" t="s">
        <v>295</v>
      </c>
      <c r="K72" s="9">
        <v>1109339</v>
      </c>
      <c r="L72" s="9">
        <v>184889</v>
      </c>
      <c r="M72" s="26">
        <v>92445</v>
      </c>
    </row>
    <row r="73" spans="1:14" ht="18" customHeight="1" x14ac:dyDescent="0.25">
      <c r="A73" s="23" t="s">
        <v>124</v>
      </c>
      <c r="B73" s="5">
        <v>26</v>
      </c>
      <c r="C73" s="6" t="s">
        <v>125</v>
      </c>
      <c r="D73" s="5" t="s">
        <v>25</v>
      </c>
      <c r="E73" s="7">
        <v>25313</v>
      </c>
      <c r="F73" s="7">
        <v>10264</v>
      </c>
      <c r="G73" s="10" t="s">
        <v>62</v>
      </c>
      <c r="H73" s="10" t="s">
        <v>126</v>
      </c>
      <c r="I73" s="8" t="s">
        <v>284</v>
      </c>
      <c r="J73" s="8" t="s">
        <v>286</v>
      </c>
      <c r="K73" s="9">
        <v>262040</v>
      </c>
      <c r="L73" s="9">
        <v>43670</v>
      </c>
      <c r="M73" s="26">
        <v>21837</v>
      </c>
    </row>
    <row r="74" spans="1:14" ht="18" customHeight="1" x14ac:dyDescent="0.25">
      <c r="A74" s="23" t="s">
        <v>127</v>
      </c>
      <c r="B74" s="5">
        <v>27</v>
      </c>
      <c r="C74" s="6" t="s">
        <v>128</v>
      </c>
      <c r="D74" s="5" t="s">
        <v>65</v>
      </c>
      <c r="E74" s="7">
        <v>25313</v>
      </c>
      <c r="F74" s="7">
        <v>65987</v>
      </c>
      <c r="G74" s="10" t="s">
        <v>127</v>
      </c>
      <c r="H74" s="10" t="s">
        <v>129</v>
      </c>
      <c r="I74" s="8" t="s">
        <v>284</v>
      </c>
      <c r="J74" s="8" t="s">
        <v>295</v>
      </c>
      <c r="K74" s="9">
        <v>77012</v>
      </c>
      <c r="L74" s="9">
        <v>12832</v>
      </c>
      <c r="M74" s="26">
        <v>6418</v>
      </c>
    </row>
    <row r="75" spans="1:14" ht="18" customHeight="1" x14ac:dyDescent="0.25">
      <c r="A75" s="23" t="s">
        <v>127</v>
      </c>
      <c r="B75" s="5">
        <v>27</v>
      </c>
      <c r="C75" s="6" t="s">
        <v>128</v>
      </c>
      <c r="D75" s="5" t="s">
        <v>65</v>
      </c>
      <c r="E75" s="7">
        <v>25313</v>
      </c>
      <c r="F75" s="7">
        <v>66092</v>
      </c>
      <c r="G75" s="10" t="s">
        <v>127</v>
      </c>
      <c r="H75" s="10" t="s">
        <v>130</v>
      </c>
      <c r="I75" s="8" t="s">
        <v>284</v>
      </c>
      <c r="J75" s="8" t="s">
        <v>295</v>
      </c>
      <c r="K75" s="9">
        <v>1178519</v>
      </c>
      <c r="L75" s="9">
        <v>196419</v>
      </c>
      <c r="M75" s="26">
        <v>98210</v>
      </c>
    </row>
    <row r="76" spans="1:14" ht="18" customHeight="1" x14ac:dyDescent="0.25">
      <c r="A76" s="23" t="s">
        <v>127</v>
      </c>
      <c r="B76" s="5">
        <v>27</v>
      </c>
      <c r="C76" s="6" t="s">
        <v>128</v>
      </c>
      <c r="D76" s="5" t="s">
        <v>65</v>
      </c>
      <c r="E76" s="7">
        <v>25313</v>
      </c>
      <c r="F76" s="7">
        <v>66134</v>
      </c>
      <c r="G76" s="10" t="s">
        <v>127</v>
      </c>
      <c r="H76" s="10" t="s">
        <v>131</v>
      </c>
      <c r="I76" s="8" t="s">
        <v>284</v>
      </c>
      <c r="J76" s="8" t="s">
        <v>295</v>
      </c>
      <c r="K76" s="9">
        <v>1788019</v>
      </c>
      <c r="L76" s="9">
        <v>297999</v>
      </c>
      <c r="M76" s="26">
        <v>149002</v>
      </c>
    </row>
    <row r="77" spans="1:14" ht="18" customHeight="1" x14ac:dyDescent="0.25">
      <c r="A77" s="23" t="s">
        <v>132</v>
      </c>
      <c r="B77" s="5">
        <v>28</v>
      </c>
      <c r="C77" s="6" t="s">
        <v>133</v>
      </c>
      <c r="D77" s="5" t="s">
        <v>25</v>
      </c>
      <c r="E77" s="7">
        <v>25313</v>
      </c>
      <c r="F77" s="7">
        <v>66241</v>
      </c>
      <c r="G77" s="10" t="s">
        <v>134</v>
      </c>
      <c r="H77" s="10" t="s">
        <v>135</v>
      </c>
      <c r="I77" s="8" t="s">
        <v>284</v>
      </c>
      <c r="J77" s="8" t="s">
        <v>295</v>
      </c>
      <c r="K77" s="9">
        <v>42101</v>
      </c>
      <c r="L77" s="9">
        <v>7021</v>
      </c>
      <c r="M77" s="26">
        <v>3508</v>
      </c>
    </row>
    <row r="78" spans="1:14" ht="18" customHeight="1" x14ac:dyDescent="0.25">
      <c r="A78" s="23" t="s">
        <v>132</v>
      </c>
      <c r="B78" s="5">
        <v>28</v>
      </c>
      <c r="C78" s="6" t="s">
        <v>133</v>
      </c>
      <c r="D78" s="5" t="s">
        <v>25</v>
      </c>
      <c r="E78" s="7">
        <v>25313</v>
      </c>
      <c r="F78" s="7">
        <v>10280</v>
      </c>
      <c r="G78" s="10" t="s">
        <v>134</v>
      </c>
      <c r="H78" s="10" t="s">
        <v>136</v>
      </c>
      <c r="I78" s="8" t="s">
        <v>284</v>
      </c>
      <c r="J78" s="8" t="s">
        <v>286</v>
      </c>
      <c r="K78" s="9">
        <v>127564</v>
      </c>
      <c r="L78" s="9">
        <v>21264</v>
      </c>
      <c r="M78" s="26">
        <v>10630</v>
      </c>
    </row>
    <row r="79" spans="1:14" ht="18" customHeight="1" x14ac:dyDescent="0.25">
      <c r="A79" s="23" t="s">
        <v>132</v>
      </c>
      <c r="B79" s="5">
        <v>28</v>
      </c>
      <c r="C79" s="6" t="s">
        <v>133</v>
      </c>
      <c r="D79" s="5" t="s">
        <v>25</v>
      </c>
      <c r="E79" s="7">
        <v>25313</v>
      </c>
      <c r="F79" s="7">
        <v>66266</v>
      </c>
      <c r="G79" s="10" t="s">
        <v>134</v>
      </c>
      <c r="H79" s="10" t="s">
        <v>137</v>
      </c>
      <c r="I79" s="8" t="s">
        <v>284</v>
      </c>
      <c r="J79" s="8" t="s">
        <v>295</v>
      </c>
      <c r="K79" s="9">
        <v>3065557</v>
      </c>
      <c r="L79" s="9">
        <v>510927</v>
      </c>
      <c r="M79" s="26">
        <v>255463</v>
      </c>
    </row>
    <row r="80" spans="1:14" ht="18" customHeight="1" x14ac:dyDescent="0.25">
      <c r="A80" s="23" t="s">
        <v>132</v>
      </c>
      <c r="B80" s="5">
        <v>28</v>
      </c>
      <c r="C80" s="6" t="s">
        <v>133</v>
      </c>
      <c r="D80" s="5" t="s">
        <v>25</v>
      </c>
      <c r="E80" s="7">
        <v>25313</v>
      </c>
      <c r="F80" s="7">
        <v>66290</v>
      </c>
      <c r="G80" s="10" t="s">
        <v>134</v>
      </c>
      <c r="H80" s="10" t="s">
        <v>138</v>
      </c>
      <c r="I80" s="8" t="s">
        <v>284</v>
      </c>
      <c r="J80" s="8" t="s">
        <v>295</v>
      </c>
      <c r="K80" s="9">
        <v>30172</v>
      </c>
      <c r="L80" s="9">
        <v>5032</v>
      </c>
      <c r="M80" s="26">
        <v>2514</v>
      </c>
    </row>
    <row r="81" spans="1:13" ht="18" customHeight="1" x14ac:dyDescent="0.25">
      <c r="A81" s="23" t="s">
        <v>139</v>
      </c>
      <c r="B81" s="5">
        <v>30</v>
      </c>
      <c r="C81" s="6" t="s">
        <v>140</v>
      </c>
      <c r="D81" s="5" t="s">
        <v>141</v>
      </c>
      <c r="E81" s="7">
        <v>25313</v>
      </c>
      <c r="F81" s="7">
        <v>74112</v>
      </c>
      <c r="G81" s="10" t="s">
        <v>142</v>
      </c>
      <c r="H81" s="10" t="s">
        <v>143</v>
      </c>
      <c r="I81" s="8" t="s">
        <v>284</v>
      </c>
      <c r="J81" s="8" t="s">
        <v>285</v>
      </c>
      <c r="K81" s="9">
        <v>510833</v>
      </c>
      <c r="L81" s="9">
        <v>85143</v>
      </c>
      <c r="M81" s="26">
        <v>42569</v>
      </c>
    </row>
    <row r="82" spans="1:13" ht="18" customHeight="1" x14ac:dyDescent="0.25">
      <c r="A82" s="23" t="s">
        <v>139</v>
      </c>
      <c r="B82" s="5">
        <v>30</v>
      </c>
      <c r="C82" s="6" t="s">
        <v>140</v>
      </c>
      <c r="D82" s="5" t="s">
        <v>141</v>
      </c>
      <c r="E82" s="7">
        <v>25313</v>
      </c>
      <c r="F82" s="7">
        <v>66522</v>
      </c>
      <c r="G82" s="10" t="s">
        <v>144</v>
      </c>
      <c r="H82" s="10" t="s">
        <v>145</v>
      </c>
      <c r="I82" s="8" t="s">
        <v>284</v>
      </c>
      <c r="J82" s="8" t="s">
        <v>295</v>
      </c>
      <c r="K82" s="9">
        <v>290546</v>
      </c>
      <c r="L82" s="9">
        <v>48426</v>
      </c>
      <c r="M82" s="26">
        <v>24212</v>
      </c>
    </row>
    <row r="83" spans="1:13" ht="18" customHeight="1" x14ac:dyDescent="0.25">
      <c r="A83" s="23" t="s">
        <v>139</v>
      </c>
      <c r="B83" s="5">
        <v>30</v>
      </c>
      <c r="C83" s="6" t="s">
        <v>140</v>
      </c>
      <c r="D83" s="5" t="s">
        <v>141</v>
      </c>
      <c r="E83" s="7">
        <v>25313</v>
      </c>
      <c r="F83" s="7">
        <v>66522</v>
      </c>
      <c r="G83" s="10" t="s">
        <v>146</v>
      </c>
      <c r="H83" s="10" t="s">
        <v>145</v>
      </c>
      <c r="I83" s="8" t="s">
        <v>284</v>
      </c>
      <c r="J83" s="8" t="s">
        <v>295</v>
      </c>
      <c r="K83" s="9">
        <v>1910108</v>
      </c>
      <c r="L83" s="9">
        <v>318348</v>
      </c>
      <c r="M83" s="26">
        <v>159176</v>
      </c>
    </row>
    <row r="84" spans="1:13" ht="18" customHeight="1" x14ac:dyDescent="0.25">
      <c r="A84" s="23" t="s">
        <v>139</v>
      </c>
      <c r="B84" s="5">
        <v>30</v>
      </c>
      <c r="C84" s="6" t="s">
        <v>140</v>
      </c>
      <c r="D84" s="5" t="s">
        <v>141</v>
      </c>
      <c r="E84" s="7">
        <v>25313</v>
      </c>
      <c r="F84" s="7">
        <v>66548</v>
      </c>
      <c r="G84" s="10" t="s">
        <v>144</v>
      </c>
      <c r="H84" s="10" t="s">
        <v>147</v>
      </c>
      <c r="I84" s="8" t="s">
        <v>284</v>
      </c>
      <c r="J84" s="8" t="s">
        <v>295</v>
      </c>
      <c r="K84" s="9">
        <v>6992534</v>
      </c>
      <c r="L84" s="9">
        <v>1165424</v>
      </c>
      <c r="M84" s="26">
        <v>582711</v>
      </c>
    </row>
    <row r="85" spans="1:13" ht="18" customHeight="1" x14ac:dyDescent="0.25">
      <c r="A85" s="23" t="s">
        <v>139</v>
      </c>
      <c r="B85" s="5">
        <v>30</v>
      </c>
      <c r="C85" s="6" t="s">
        <v>140</v>
      </c>
      <c r="D85" s="5" t="s">
        <v>141</v>
      </c>
      <c r="E85" s="7">
        <v>25313</v>
      </c>
      <c r="F85" s="7">
        <v>73650</v>
      </c>
      <c r="G85" s="10" t="s">
        <v>142</v>
      </c>
      <c r="H85" s="10" t="s">
        <v>148</v>
      </c>
      <c r="I85" s="8" t="s">
        <v>284</v>
      </c>
      <c r="J85" s="8" t="s">
        <v>295</v>
      </c>
      <c r="K85" s="9">
        <v>622092</v>
      </c>
      <c r="L85" s="9">
        <v>103682</v>
      </c>
      <c r="M85" s="26">
        <v>51841</v>
      </c>
    </row>
    <row r="86" spans="1:13" ht="18" customHeight="1" x14ac:dyDescent="0.25">
      <c r="A86" s="23" t="s">
        <v>139</v>
      </c>
      <c r="B86" s="5">
        <v>30</v>
      </c>
      <c r="C86" s="6" t="s">
        <v>140</v>
      </c>
      <c r="D86" s="5" t="s">
        <v>141</v>
      </c>
      <c r="E86" s="7">
        <v>25313</v>
      </c>
      <c r="F86" s="7">
        <v>66555</v>
      </c>
      <c r="G86" s="10" t="s">
        <v>142</v>
      </c>
      <c r="H86" s="10" t="s">
        <v>149</v>
      </c>
      <c r="I86" s="8" t="s">
        <v>284</v>
      </c>
      <c r="J86" s="8" t="s">
        <v>295</v>
      </c>
      <c r="K86" s="9">
        <v>136381</v>
      </c>
      <c r="L86" s="9">
        <v>22731</v>
      </c>
      <c r="M86" s="26">
        <v>11365</v>
      </c>
    </row>
    <row r="87" spans="1:13" ht="18" customHeight="1" x14ac:dyDescent="0.25">
      <c r="A87" s="23" t="s">
        <v>139</v>
      </c>
      <c r="B87" s="5">
        <v>30</v>
      </c>
      <c r="C87" s="6" t="s">
        <v>140</v>
      </c>
      <c r="D87" s="5" t="s">
        <v>141</v>
      </c>
      <c r="E87" s="7">
        <v>25313</v>
      </c>
      <c r="F87" s="7">
        <v>66621</v>
      </c>
      <c r="G87" s="10" t="s">
        <v>146</v>
      </c>
      <c r="H87" s="10" t="s">
        <v>150</v>
      </c>
      <c r="I87" s="8" t="s">
        <v>284</v>
      </c>
      <c r="J87" s="8" t="s">
        <v>295</v>
      </c>
      <c r="K87" s="9">
        <v>8842</v>
      </c>
      <c r="L87" s="9">
        <v>1472</v>
      </c>
      <c r="M87" s="26">
        <v>737</v>
      </c>
    </row>
    <row r="88" spans="1:13" ht="18" customHeight="1" x14ac:dyDescent="0.25">
      <c r="A88" s="23" t="s">
        <v>139</v>
      </c>
      <c r="B88" s="5">
        <v>30</v>
      </c>
      <c r="C88" s="6" t="s">
        <v>140</v>
      </c>
      <c r="D88" s="5" t="s">
        <v>141</v>
      </c>
      <c r="E88" s="7">
        <v>25313</v>
      </c>
      <c r="F88" s="7">
        <v>73643</v>
      </c>
      <c r="G88" s="10" t="s">
        <v>142</v>
      </c>
      <c r="H88" s="10" t="s">
        <v>151</v>
      </c>
      <c r="I88" s="8" t="s">
        <v>284</v>
      </c>
      <c r="J88" s="8" t="s">
        <v>295</v>
      </c>
      <c r="K88" s="9">
        <v>1083277</v>
      </c>
      <c r="L88" s="9">
        <v>180547</v>
      </c>
      <c r="M88" s="26">
        <v>90273</v>
      </c>
    </row>
    <row r="89" spans="1:13" ht="18" customHeight="1" x14ac:dyDescent="0.25">
      <c r="A89" s="23" t="s">
        <v>152</v>
      </c>
      <c r="B89" s="5">
        <v>31</v>
      </c>
      <c r="C89" s="6" t="s">
        <v>153</v>
      </c>
      <c r="D89" s="5" t="s">
        <v>141</v>
      </c>
      <c r="E89" s="7">
        <v>25313</v>
      </c>
      <c r="F89" s="7">
        <v>66928</v>
      </c>
      <c r="G89" s="10" t="s">
        <v>154</v>
      </c>
      <c r="H89" s="10" t="s">
        <v>155</v>
      </c>
      <c r="I89" s="8" t="s">
        <v>287</v>
      </c>
      <c r="J89" s="8" t="s">
        <v>290</v>
      </c>
      <c r="K89" s="9">
        <v>4162748</v>
      </c>
      <c r="L89" s="9">
        <v>693788</v>
      </c>
      <c r="M89" s="26">
        <v>346896</v>
      </c>
    </row>
    <row r="90" spans="1:13" ht="18" customHeight="1" x14ac:dyDescent="0.25">
      <c r="A90" s="23" t="s">
        <v>156</v>
      </c>
      <c r="B90" s="5">
        <v>32</v>
      </c>
      <c r="C90" s="6" t="s">
        <v>157</v>
      </c>
      <c r="D90" s="5" t="s">
        <v>25</v>
      </c>
      <c r="E90" s="7">
        <v>25313</v>
      </c>
      <c r="F90" s="7">
        <v>10322</v>
      </c>
      <c r="G90" s="10" t="s">
        <v>158</v>
      </c>
      <c r="H90" s="10" t="s">
        <v>159</v>
      </c>
      <c r="I90" s="8" t="s">
        <v>284</v>
      </c>
      <c r="J90" s="8" t="s">
        <v>286</v>
      </c>
      <c r="K90" s="9">
        <v>15046</v>
      </c>
      <c r="L90" s="9">
        <v>2506</v>
      </c>
      <c r="M90" s="26">
        <v>1254</v>
      </c>
    </row>
    <row r="91" spans="1:13" ht="18" customHeight="1" x14ac:dyDescent="0.25">
      <c r="A91" s="23" t="s">
        <v>156</v>
      </c>
      <c r="B91" s="5">
        <v>32</v>
      </c>
      <c r="C91" s="6" t="s">
        <v>157</v>
      </c>
      <c r="D91" s="5" t="s">
        <v>25</v>
      </c>
      <c r="E91" s="7">
        <v>25313</v>
      </c>
      <c r="F91" s="7">
        <v>66969</v>
      </c>
      <c r="G91" s="10" t="s">
        <v>158</v>
      </c>
      <c r="H91" s="10" t="s">
        <v>160</v>
      </c>
      <c r="I91" s="8" t="s">
        <v>284</v>
      </c>
      <c r="J91" s="8" t="s">
        <v>295</v>
      </c>
      <c r="K91" s="9">
        <v>430134</v>
      </c>
      <c r="L91" s="9">
        <v>71684</v>
      </c>
      <c r="M91" s="26">
        <v>35845</v>
      </c>
    </row>
    <row r="92" spans="1:13" ht="18" customHeight="1" x14ac:dyDescent="0.25">
      <c r="A92" s="23" t="s">
        <v>161</v>
      </c>
      <c r="B92" s="5">
        <v>33</v>
      </c>
      <c r="C92" s="6" t="s">
        <v>162</v>
      </c>
      <c r="D92" s="5" t="s">
        <v>61</v>
      </c>
      <c r="E92" s="7">
        <v>25313</v>
      </c>
      <c r="F92" s="7">
        <v>66977</v>
      </c>
      <c r="G92" s="10" t="s">
        <v>163</v>
      </c>
      <c r="H92" s="10" t="s">
        <v>164</v>
      </c>
      <c r="I92" s="8" t="s">
        <v>284</v>
      </c>
      <c r="J92" s="8" t="s">
        <v>295</v>
      </c>
      <c r="K92" s="9">
        <v>511777</v>
      </c>
      <c r="L92" s="9">
        <v>85297</v>
      </c>
      <c r="M92" s="26">
        <v>42648</v>
      </c>
    </row>
    <row r="93" spans="1:13" ht="18" customHeight="1" x14ac:dyDescent="0.25">
      <c r="A93" s="23" t="s">
        <v>161</v>
      </c>
      <c r="B93" s="5">
        <v>33</v>
      </c>
      <c r="C93" s="6" t="s">
        <v>162</v>
      </c>
      <c r="D93" s="5" t="s">
        <v>61</v>
      </c>
      <c r="E93" s="7">
        <v>25313</v>
      </c>
      <c r="F93" s="7">
        <v>73676</v>
      </c>
      <c r="G93" s="10" t="s">
        <v>165</v>
      </c>
      <c r="H93" s="10" t="s">
        <v>166</v>
      </c>
      <c r="I93" s="8" t="s">
        <v>284</v>
      </c>
      <c r="J93" s="8" t="s">
        <v>295</v>
      </c>
      <c r="K93" s="9">
        <v>2049152</v>
      </c>
      <c r="L93" s="9">
        <v>341522</v>
      </c>
      <c r="M93" s="26">
        <v>170763</v>
      </c>
    </row>
    <row r="94" spans="1:13" ht="18" customHeight="1" x14ac:dyDescent="0.25">
      <c r="A94" s="23" t="s">
        <v>161</v>
      </c>
      <c r="B94" s="5">
        <v>33</v>
      </c>
      <c r="C94" s="6" t="s">
        <v>162</v>
      </c>
      <c r="D94" s="5" t="s">
        <v>61</v>
      </c>
      <c r="E94" s="7">
        <v>25313</v>
      </c>
      <c r="F94" s="7">
        <v>67033</v>
      </c>
      <c r="G94" s="10" t="s">
        <v>163</v>
      </c>
      <c r="H94" s="10" t="s">
        <v>167</v>
      </c>
      <c r="I94" s="8" t="s">
        <v>284</v>
      </c>
      <c r="J94" s="8" t="s">
        <v>295</v>
      </c>
      <c r="K94" s="9">
        <v>1767161</v>
      </c>
      <c r="L94" s="9">
        <v>294531</v>
      </c>
      <c r="M94" s="26">
        <v>147263</v>
      </c>
    </row>
    <row r="95" spans="1:13" ht="18" customHeight="1" x14ac:dyDescent="0.25">
      <c r="A95" s="23" t="s">
        <v>161</v>
      </c>
      <c r="B95" s="5">
        <v>33</v>
      </c>
      <c r="C95" s="6" t="s">
        <v>162</v>
      </c>
      <c r="D95" s="5" t="s">
        <v>61</v>
      </c>
      <c r="E95" s="7">
        <v>25313</v>
      </c>
      <c r="F95" s="7">
        <v>67058</v>
      </c>
      <c r="G95" s="10" t="s">
        <v>165</v>
      </c>
      <c r="H95" s="10" t="s">
        <v>168</v>
      </c>
      <c r="I95" s="8" t="s">
        <v>284</v>
      </c>
      <c r="J95" s="8" t="s">
        <v>295</v>
      </c>
      <c r="K95" s="9">
        <v>431766</v>
      </c>
      <c r="L95" s="9">
        <v>71956</v>
      </c>
      <c r="M95" s="26">
        <v>35981</v>
      </c>
    </row>
    <row r="96" spans="1:13" ht="18" customHeight="1" x14ac:dyDescent="0.25">
      <c r="A96" s="23" t="s">
        <v>161</v>
      </c>
      <c r="B96" s="5">
        <v>33</v>
      </c>
      <c r="C96" s="6" t="s">
        <v>162</v>
      </c>
      <c r="D96" s="5" t="s">
        <v>61</v>
      </c>
      <c r="E96" s="7">
        <v>25313</v>
      </c>
      <c r="F96" s="7">
        <v>67090</v>
      </c>
      <c r="G96" s="10" t="s">
        <v>163</v>
      </c>
      <c r="H96" s="10" t="s">
        <v>169</v>
      </c>
      <c r="I96" s="8" t="s">
        <v>284</v>
      </c>
      <c r="J96" s="8" t="s">
        <v>295</v>
      </c>
      <c r="K96" s="9">
        <v>1334337</v>
      </c>
      <c r="L96" s="9">
        <v>222387</v>
      </c>
      <c r="M96" s="26">
        <v>111195</v>
      </c>
    </row>
    <row r="97" spans="1:13" ht="18" customHeight="1" x14ac:dyDescent="0.25">
      <c r="A97" s="23" t="s">
        <v>161</v>
      </c>
      <c r="B97" s="5">
        <v>33</v>
      </c>
      <c r="C97" s="6" t="s">
        <v>162</v>
      </c>
      <c r="D97" s="5" t="s">
        <v>61</v>
      </c>
      <c r="E97" s="7">
        <v>25313</v>
      </c>
      <c r="F97" s="7">
        <v>67124</v>
      </c>
      <c r="G97" s="10" t="s">
        <v>163</v>
      </c>
      <c r="H97" s="10" t="s">
        <v>170</v>
      </c>
      <c r="I97" s="8" t="s">
        <v>284</v>
      </c>
      <c r="J97" s="8" t="s">
        <v>295</v>
      </c>
      <c r="K97" s="9">
        <v>1381792</v>
      </c>
      <c r="L97" s="9">
        <v>230302</v>
      </c>
      <c r="M97" s="26">
        <v>115149</v>
      </c>
    </row>
    <row r="98" spans="1:13" ht="18" customHeight="1" x14ac:dyDescent="0.25">
      <c r="A98" s="23" t="s">
        <v>161</v>
      </c>
      <c r="B98" s="5">
        <v>33</v>
      </c>
      <c r="C98" s="6" t="s">
        <v>162</v>
      </c>
      <c r="D98" s="5" t="s">
        <v>61</v>
      </c>
      <c r="E98" s="7">
        <v>25313</v>
      </c>
      <c r="F98" s="7">
        <v>67173</v>
      </c>
      <c r="G98" s="10" t="s">
        <v>165</v>
      </c>
      <c r="H98" s="10" t="s">
        <v>171</v>
      </c>
      <c r="I98" s="8" t="s">
        <v>284</v>
      </c>
      <c r="J98" s="8" t="s">
        <v>295</v>
      </c>
      <c r="K98" s="9">
        <v>334527</v>
      </c>
      <c r="L98" s="9">
        <v>55757</v>
      </c>
      <c r="M98" s="26">
        <v>27877</v>
      </c>
    </row>
    <row r="99" spans="1:13" ht="18" customHeight="1" x14ac:dyDescent="0.25">
      <c r="A99" s="23" t="s">
        <v>161</v>
      </c>
      <c r="B99" s="5">
        <v>33</v>
      </c>
      <c r="C99" s="6" t="s">
        <v>162</v>
      </c>
      <c r="D99" s="5" t="s">
        <v>61</v>
      </c>
      <c r="E99" s="7">
        <v>25313</v>
      </c>
      <c r="F99" s="7">
        <v>10330</v>
      </c>
      <c r="G99" s="10" t="s">
        <v>165</v>
      </c>
      <c r="H99" s="10" t="s">
        <v>172</v>
      </c>
      <c r="I99" s="8" t="s">
        <v>284</v>
      </c>
      <c r="J99" s="8" t="s">
        <v>286</v>
      </c>
      <c r="K99" s="9">
        <v>607834</v>
      </c>
      <c r="L99" s="9">
        <v>101304</v>
      </c>
      <c r="M99" s="26">
        <v>50653</v>
      </c>
    </row>
    <row r="100" spans="1:13" ht="18" customHeight="1" x14ac:dyDescent="0.25">
      <c r="A100" s="23" t="s">
        <v>161</v>
      </c>
      <c r="B100" s="5">
        <v>33</v>
      </c>
      <c r="C100" s="6" t="s">
        <v>162</v>
      </c>
      <c r="D100" s="5" t="s">
        <v>61</v>
      </c>
      <c r="E100" s="7">
        <v>25313</v>
      </c>
      <c r="F100" s="7">
        <v>10330</v>
      </c>
      <c r="G100" s="10" t="s">
        <v>163</v>
      </c>
      <c r="H100" s="10" t="s">
        <v>172</v>
      </c>
      <c r="I100" s="8" t="s">
        <v>284</v>
      </c>
      <c r="J100" s="8" t="s">
        <v>286</v>
      </c>
      <c r="K100" s="9">
        <v>424598</v>
      </c>
      <c r="L100" s="9">
        <v>70768</v>
      </c>
      <c r="M100" s="26">
        <v>35383</v>
      </c>
    </row>
    <row r="101" spans="1:13" ht="18" customHeight="1" x14ac:dyDescent="0.25">
      <c r="A101" s="24" t="s">
        <v>161</v>
      </c>
      <c r="B101" s="5">
        <v>33</v>
      </c>
      <c r="C101" s="6" t="s">
        <v>162</v>
      </c>
      <c r="D101" s="5" t="s">
        <v>61</v>
      </c>
      <c r="E101" s="7">
        <v>25313</v>
      </c>
      <c r="F101" s="12">
        <v>67215</v>
      </c>
      <c r="G101" s="10" t="s">
        <v>163</v>
      </c>
      <c r="H101" s="10" t="s">
        <v>173</v>
      </c>
      <c r="I101" s="8" t="s">
        <v>284</v>
      </c>
      <c r="J101" s="8" t="s">
        <v>295</v>
      </c>
      <c r="K101" s="9">
        <v>3289937</v>
      </c>
      <c r="L101" s="9">
        <v>548327</v>
      </c>
      <c r="M101" s="26">
        <v>274161</v>
      </c>
    </row>
    <row r="102" spans="1:13" ht="18" customHeight="1" x14ac:dyDescent="0.25">
      <c r="A102" s="23" t="s">
        <v>161</v>
      </c>
      <c r="B102" s="5">
        <v>33</v>
      </c>
      <c r="C102" s="6" t="s">
        <v>162</v>
      </c>
      <c r="D102" s="5" t="s">
        <v>61</v>
      </c>
      <c r="E102" s="7">
        <v>25313</v>
      </c>
      <c r="F102" s="7">
        <v>75242</v>
      </c>
      <c r="G102" s="10" t="s">
        <v>163</v>
      </c>
      <c r="H102" s="10" t="s">
        <v>174</v>
      </c>
      <c r="I102" s="8" t="s">
        <v>284</v>
      </c>
      <c r="J102" s="8" t="s">
        <v>295</v>
      </c>
      <c r="K102" s="9">
        <v>872964</v>
      </c>
      <c r="L102" s="9">
        <v>145494</v>
      </c>
      <c r="M102" s="26">
        <v>72747</v>
      </c>
    </row>
    <row r="103" spans="1:13" ht="18" customHeight="1" x14ac:dyDescent="0.25">
      <c r="A103" s="23" t="s">
        <v>175</v>
      </c>
      <c r="B103" s="5">
        <v>34</v>
      </c>
      <c r="C103" s="6" t="s">
        <v>176</v>
      </c>
      <c r="D103" s="5" t="s">
        <v>177</v>
      </c>
      <c r="E103" s="7">
        <v>25313</v>
      </c>
      <c r="F103" s="7">
        <v>67413</v>
      </c>
      <c r="G103" s="10" t="s">
        <v>42</v>
      </c>
      <c r="H103" s="10" t="s">
        <v>178</v>
      </c>
      <c r="I103" s="8" t="s">
        <v>284</v>
      </c>
      <c r="J103" s="8" t="s">
        <v>295</v>
      </c>
      <c r="K103" s="9">
        <v>106803</v>
      </c>
      <c r="L103" s="9">
        <v>17803</v>
      </c>
      <c r="M103" s="26">
        <v>8900</v>
      </c>
    </row>
    <row r="104" spans="1:13" ht="18" customHeight="1" x14ac:dyDescent="0.25">
      <c r="A104" s="23" t="s">
        <v>175</v>
      </c>
      <c r="B104" s="5">
        <v>34</v>
      </c>
      <c r="C104" s="6" t="s">
        <v>176</v>
      </c>
      <c r="D104" s="5" t="s">
        <v>177</v>
      </c>
      <c r="E104" s="7">
        <v>25313</v>
      </c>
      <c r="F104" s="7">
        <v>10348</v>
      </c>
      <c r="G104" s="10" t="s">
        <v>179</v>
      </c>
      <c r="H104" s="10" t="s">
        <v>180</v>
      </c>
      <c r="I104" s="8" t="s">
        <v>287</v>
      </c>
      <c r="J104" s="8" t="s">
        <v>286</v>
      </c>
      <c r="K104" s="9">
        <v>14536815</v>
      </c>
      <c r="L104" s="9">
        <v>2422805</v>
      </c>
      <c r="M104" s="26">
        <v>1211401</v>
      </c>
    </row>
    <row r="105" spans="1:13" ht="18" customHeight="1" x14ac:dyDescent="0.25">
      <c r="A105" s="23" t="s">
        <v>181</v>
      </c>
      <c r="B105" s="5">
        <v>36</v>
      </c>
      <c r="C105" s="6" t="s">
        <v>182</v>
      </c>
      <c r="D105" s="5" t="s">
        <v>141</v>
      </c>
      <c r="E105" s="7">
        <v>25313</v>
      </c>
      <c r="F105" s="7">
        <v>67652</v>
      </c>
      <c r="G105" s="10" t="s">
        <v>183</v>
      </c>
      <c r="H105" s="10" t="s">
        <v>184</v>
      </c>
      <c r="I105" s="8" t="s">
        <v>287</v>
      </c>
      <c r="J105" s="8" t="s">
        <v>290</v>
      </c>
      <c r="K105" s="9">
        <v>8926425</v>
      </c>
      <c r="L105" s="9">
        <v>1487735</v>
      </c>
      <c r="M105" s="26">
        <v>743869</v>
      </c>
    </row>
    <row r="106" spans="1:13" ht="18" customHeight="1" x14ac:dyDescent="0.25">
      <c r="A106" s="23" t="s">
        <v>185</v>
      </c>
      <c r="B106" s="5">
        <v>37</v>
      </c>
      <c r="C106" s="6" t="s">
        <v>186</v>
      </c>
      <c r="D106" s="5" t="s">
        <v>65</v>
      </c>
      <c r="E106" s="7">
        <v>25313</v>
      </c>
      <c r="F106" s="7">
        <v>68338</v>
      </c>
      <c r="G106" s="10" t="s">
        <v>187</v>
      </c>
      <c r="H106" s="10" t="s">
        <v>188</v>
      </c>
      <c r="I106" s="8" t="s">
        <v>284</v>
      </c>
      <c r="J106" s="8" t="s">
        <v>288</v>
      </c>
      <c r="K106" s="9">
        <v>1451620</v>
      </c>
      <c r="L106" s="9">
        <v>241940</v>
      </c>
      <c r="M106" s="26">
        <v>120968</v>
      </c>
    </row>
    <row r="107" spans="1:13" ht="18" customHeight="1" x14ac:dyDescent="0.25">
      <c r="A107" s="23" t="s">
        <v>185</v>
      </c>
      <c r="B107" s="5">
        <v>37</v>
      </c>
      <c r="C107" s="6" t="s">
        <v>186</v>
      </c>
      <c r="D107" s="5" t="s">
        <v>65</v>
      </c>
      <c r="E107" s="7">
        <v>25313</v>
      </c>
      <c r="F107" s="7">
        <v>68411</v>
      </c>
      <c r="G107" s="10" t="s">
        <v>189</v>
      </c>
      <c r="H107" s="10" t="s">
        <v>190</v>
      </c>
      <c r="I107" s="8" t="s">
        <v>287</v>
      </c>
      <c r="J107" s="8" t="s">
        <v>290</v>
      </c>
      <c r="K107" s="9">
        <v>17933751</v>
      </c>
      <c r="L107" s="9">
        <v>2988961</v>
      </c>
      <c r="M107" s="26">
        <v>1494479</v>
      </c>
    </row>
    <row r="108" spans="1:13" ht="18" customHeight="1" x14ac:dyDescent="0.25">
      <c r="A108" s="23" t="s">
        <v>185</v>
      </c>
      <c r="B108" s="5">
        <v>37</v>
      </c>
      <c r="C108" s="6" t="s">
        <v>186</v>
      </c>
      <c r="D108" s="5" t="s">
        <v>65</v>
      </c>
      <c r="E108" s="7">
        <v>25313</v>
      </c>
      <c r="F108" s="7">
        <v>68452</v>
      </c>
      <c r="G108" s="10" t="s">
        <v>191</v>
      </c>
      <c r="H108" s="10" t="s">
        <v>192</v>
      </c>
      <c r="I108" s="8" t="s">
        <v>287</v>
      </c>
      <c r="J108" s="8" t="s">
        <v>288</v>
      </c>
      <c r="K108" s="9">
        <v>9739412</v>
      </c>
      <c r="L108" s="9">
        <v>1623232</v>
      </c>
      <c r="M108" s="26">
        <v>811618</v>
      </c>
    </row>
    <row r="109" spans="1:13" ht="18" customHeight="1" x14ac:dyDescent="0.25">
      <c r="A109" s="23" t="s">
        <v>193</v>
      </c>
      <c r="B109" s="5">
        <v>38</v>
      </c>
      <c r="C109" s="6" t="s">
        <v>194</v>
      </c>
      <c r="D109" s="5" t="s">
        <v>25</v>
      </c>
      <c r="E109" s="7">
        <v>25313</v>
      </c>
      <c r="F109" s="7">
        <v>68478</v>
      </c>
      <c r="G109" s="10" t="s">
        <v>193</v>
      </c>
      <c r="H109" s="10" t="s">
        <v>195</v>
      </c>
      <c r="I109" s="8" t="s">
        <v>284</v>
      </c>
      <c r="J109" s="8" t="s">
        <v>288</v>
      </c>
      <c r="K109" s="9">
        <v>478757</v>
      </c>
      <c r="L109" s="9">
        <v>79797</v>
      </c>
      <c r="M109" s="26">
        <v>39896</v>
      </c>
    </row>
    <row r="110" spans="1:13" ht="18" customHeight="1" x14ac:dyDescent="0.25">
      <c r="A110" s="23" t="s">
        <v>196</v>
      </c>
      <c r="B110" s="5">
        <v>39</v>
      </c>
      <c r="C110" s="6" t="s">
        <v>197</v>
      </c>
      <c r="D110" s="5" t="s">
        <v>25</v>
      </c>
      <c r="E110" s="7">
        <v>25313</v>
      </c>
      <c r="F110" s="7">
        <v>68569</v>
      </c>
      <c r="G110" s="10" t="s">
        <v>42</v>
      </c>
      <c r="H110" s="10" t="s">
        <v>198</v>
      </c>
      <c r="I110" s="8" t="s">
        <v>284</v>
      </c>
      <c r="J110" s="8" t="s">
        <v>295</v>
      </c>
      <c r="K110" s="9">
        <v>142490</v>
      </c>
      <c r="L110" s="9">
        <v>23750</v>
      </c>
      <c r="M110" s="26">
        <v>11874</v>
      </c>
    </row>
    <row r="111" spans="1:13" ht="18" customHeight="1" x14ac:dyDescent="0.25">
      <c r="A111" s="23" t="s">
        <v>196</v>
      </c>
      <c r="B111" s="5">
        <v>39</v>
      </c>
      <c r="C111" s="6" t="s">
        <v>197</v>
      </c>
      <c r="D111" s="5" t="s">
        <v>25</v>
      </c>
      <c r="E111" s="7">
        <v>25313</v>
      </c>
      <c r="F111" s="7">
        <v>68585</v>
      </c>
      <c r="G111" s="10" t="s">
        <v>42</v>
      </c>
      <c r="H111" s="10" t="s">
        <v>199</v>
      </c>
      <c r="I111" s="8" t="s">
        <v>284</v>
      </c>
      <c r="J111" s="8" t="s">
        <v>295</v>
      </c>
      <c r="K111" s="9">
        <v>1920546</v>
      </c>
      <c r="L111" s="9">
        <v>320086</v>
      </c>
      <c r="M111" s="26">
        <v>160046</v>
      </c>
    </row>
    <row r="112" spans="1:13" ht="18" customHeight="1" x14ac:dyDescent="0.25">
      <c r="A112" s="23" t="s">
        <v>196</v>
      </c>
      <c r="B112" s="5">
        <v>39</v>
      </c>
      <c r="C112" s="6" t="s">
        <v>197</v>
      </c>
      <c r="D112" s="5" t="s">
        <v>25</v>
      </c>
      <c r="E112" s="7">
        <v>25313</v>
      </c>
      <c r="F112" s="7">
        <v>68593</v>
      </c>
      <c r="G112" s="10" t="s">
        <v>42</v>
      </c>
      <c r="H112" s="10" t="s">
        <v>200</v>
      </c>
      <c r="I112" s="8" t="s">
        <v>284</v>
      </c>
      <c r="J112" s="8" t="s">
        <v>295</v>
      </c>
      <c r="K112" s="9">
        <v>1819465</v>
      </c>
      <c r="L112" s="9">
        <v>303245</v>
      </c>
      <c r="M112" s="26">
        <v>151622</v>
      </c>
    </row>
    <row r="113" spans="1:13" ht="18" customHeight="1" x14ac:dyDescent="0.25">
      <c r="A113" s="23" t="s">
        <v>196</v>
      </c>
      <c r="B113" s="5">
        <v>39</v>
      </c>
      <c r="C113" s="6" t="s">
        <v>197</v>
      </c>
      <c r="D113" s="5" t="s">
        <v>25</v>
      </c>
      <c r="E113" s="7">
        <v>25313</v>
      </c>
      <c r="F113" s="7">
        <v>10397</v>
      </c>
      <c r="G113" s="10" t="s">
        <v>42</v>
      </c>
      <c r="H113" s="10" t="s">
        <v>201</v>
      </c>
      <c r="I113" s="8" t="s">
        <v>284</v>
      </c>
      <c r="J113" s="8" t="s">
        <v>286</v>
      </c>
      <c r="K113" s="9">
        <v>68902</v>
      </c>
      <c r="L113" s="9">
        <v>11482</v>
      </c>
      <c r="M113" s="26">
        <v>5742</v>
      </c>
    </row>
    <row r="114" spans="1:13" ht="18" customHeight="1" x14ac:dyDescent="0.25">
      <c r="A114" s="23" t="s">
        <v>196</v>
      </c>
      <c r="B114" s="5">
        <v>39</v>
      </c>
      <c r="C114" s="6" t="s">
        <v>197</v>
      </c>
      <c r="D114" s="5" t="s">
        <v>25</v>
      </c>
      <c r="E114" s="7">
        <v>25313</v>
      </c>
      <c r="F114" s="7">
        <v>68676</v>
      </c>
      <c r="G114" s="10" t="s">
        <v>42</v>
      </c>
      <c r="H114" s="10" t="s">
        <v>202</v>
      </c>
      <c r="I114" s="8" t="s">
        <v>284</v>
      </c>
      <c r="J114" s="8" t="s">
        <v>295</v>
      </c>
      <c r="K114" s="9">
        <v>4192864</v>
      </c>
      <c r="L114" s="9">
        <v>698814</v>
      </c>
      <c r="M114" s="26">
        <v>349405</v>
      </c>
    </row>
    <row r="115" spans="1:13" ht="18" customHeight="1" x14ac:dyDescent="0.25">
      <c r="A115" s="23" t="s">
        <v>196</v>
      </c>
      <c r="B115" s="5">
        <v>39</v>
      </c>
      <c r="C115" s="6" t="s">
        <v>197</v>
      </c>
      <c r="D115" s="5" t="s">
        <v>25</v>
      </c>
      <c r="E115" s="7">
        <v>25313</v>
      </c>
      <c r="F115" s="7">
        <v>75499</v>
      </c>
      <c r="G115" s="10" t="s">
        <v>42</v>
      </c>
      <c r="H115" s="10" t="s">
        <v>203</v>
      </c>
      <c r="I115" s="8" t="s">
        <v>284</v>
      </c>
      <c r="J115" s="8" t="s">
        <v>295</v>
      </c>
      <c r="K115" s="9">
        <v>1489794</v>
      </c>
      <c r="L115" s="9">
        <v>248294</v>
      </c>
      <c r="M115" s="26">
        <v>124150</v>
      </c>
    </row>
    <row r="116" spans="1:13" ht="18" customHeight="1" x14ac:dyDescent="0.25">
      <c r="A116" s="23" t="s">
        <v>204</v>
      </c>
      <c r="B116" s="5">
        <v>40</v>
      </c>
      <c r="C116" s="6" t="s">
        <v>205</v>
      </c>
      <c r="D116" s="5" t="s">
        <v>25</v>
      </c>
      <c r="E116" s="7">
        <v>25313</v>
      </c>
      <c r="F116" s="7">
        <v>68759</v>
      </c>
      <c r="G116" s="10" t="s">
        <v>204</v>
      </c>
      <c r="H116" s="10" t="s">
        <v>206</v>
      </c>
      <c r="I116" s="8" t="s">
        <v>284</v>
      </c>
      <c r="J116" s="8" t="s">
        <v>295</v>
      </c>
      <c r="K116" s="9">
        <v>561193</v>
      </c>
      <c r="L116" s="9">
        <v>93533</v>
      </c>
      <c r="M116" s="26">
        <v>46766</v>
      </c>
    </row>
    <row r="117" spans="1:13" ht="18" customHeight="1" x14ac:dyDescent="0.25">
      <c r="A117" s="23" t="s">
        <v>204</v>
      </c>
      <c r="B117" s="5">
        <v>40</v>
      </c>
      <c r="C117" s="6" t="s">
        <v>205</v>
      </c>
      <c r="D117" s="5" t="s">
        <v>25</v>
      </c>
      <c r="E117" s="7">
        <v>25313</v>
      </c>
      <c r="F117" s="7">
        <v>68809</v>
      </c>
      <c r="G117" s="10" t="s">
        <v>204</v>
      </c>
      <c r="H117" s="10" t="s">
        <v>207</v>
      </c>
      <c r="I117" s="8" t="s">
        <v>284</v>
      </c>
      <c r="J117" s="8" t="s">
        <v>295</v>
      </c>
      <c r="K117" s="9">
        <v>553372</v>
      </c>
      <c r="L117" s="9">
        <v>92232</v>
      </c>
      <c r="M117" s="26">
        <v>46114</v>
      </c>
    </row>
    <row r="118" spans="1:13" ht="18" customHeight="1" x14ac:dyDescent="0.25">
      <c r="A118" s="23" t="s">
        <v>204</v>
      </c>
      <c r="B118" s="5">
        <v>40</v>
      </c>
      <c r="C118" s="6" t="s">
        <v>205</v>
      </c>
      <c r="D118" s="5" t="s">
        <v>25</v>
      </c>
      <c r="E118" s="7">
        <v>25313</v>
      </c>
      <c r="F118" s="7">
        <v>68841</v>
      </c>
      <c r="G118" s="10" t="s">
        <v>204</v>
      </c>
      <c r="H118" s="10" t="s">
        <v>208</v>
      </c>
      <c r="I118" s="8" t="s">
        <v>284</v>
      </c>
      <c r="J118" s="8" t="s">
        <v>295</v>
      </c>
      <c r="K118" s="9">
        <v>132651</v>
      </c>
      <c r="L118" s="9">
        <v>22111</v>
      </c>
      <c r="M118" s="26">
        <v>11054</v>
      </c>
    </row>
    <row r="119" spans="1:13" ht="18" customHeight="1" x14ac:dyDescent="0.25">
      <c r="A119" s="23" t="s">
        <v>209</v>
      </c>
      <c r="B119" s="5">
        <v>41</v>
      </c>
      <c r="C119" s="6" t="s">
        <v>210</v>
      </c>
      <c r="D119" s="5" t="s">
        <v>297</v>
      </c>
      <c r="E119" s="7">
        <v>25313</v>
      </c>
      <c r="F119" s="7">
        <v>68890</v>
      </c>
      <c r="G119" s="10" t="s">
        <v>211</v>
      </c>
      <c r="H119" s="10" t="s">
        <v>212</v>
      </c>
      <c r="I119" s="8" t="s">
        <v>284</v>
      </c>
      <c r="J119" s="8" t="s">
        <v>295</v>
      </c>
      <c r="K119" s="9">
        <v>418504</v>
      </c>
      <c r="L119" s="9">
        <v>69754</v>
      </c>
      <c r="M119" s="26">
        <v>34875</v>
      </c>
    </row>
    <row r="120" spans="1:13" ht="18" customHeight="1" x14ac:dyDescent="0.25">
      <c r="A120" s="23" t="s">
        <v>209</v>
      </c>
      <c r="B120" s="5">
        <v>41</v>
      </c>
      <c r="C120" s="6" t="s">
        <v>210</v>
      </c>
      <c r="D120" s="5" t="s">
        <v>297</v>
      </c>
      <c r="E120" s="7">
        <v>25313</v>
      </c>
      <c r="F120" s="7">
        <v>68924</v>
      </c>
      <c r="G120" s="10" t="s">
        <v>211</v>
      </c>
      <c r="H120" s="10" t="s">
        <v>213</v>
      </c>
      <c r="I120" s="8" t="s">
        <v>284</v>
      </c>
      <c r="J120" s="8" t="s">
        <v>295</v>
      </c>
      <c r="K120" s="9">
        <v>1785128</v>
      </c>
      <c r="L120" s="9">
        <v>297518</v>
      </c>
      <c r="M120" s="26">
        <v>148761</v>
      </c>
    </row>
    <row r="121" spans="1:13" ht="18" customHeight="1" x14ac:dyDescent="0.25">
      <c r="A121" s="23" t="s">
        <v>209</v>
      </c>
      <c r="B121" s="5">
        <v>41</v>
      </c>
      <c r="C121" s="6" t="s">
        <v>210</v>
      </c>
      <c r="D121" s="5" t="s">
        <v>297</v>
      </c>
      <c r="E121" s="7">
        <v>25313</v>
      </c>
      <c r="F121" s="7">
        <v>69047</v>
      </c>
      <c r="G121" s="10" t="s">
        <v>211</v>
      </c>
      <c r="H121" s="10" t="s">
        <v>214</v>
      </c>
      <c r="I121" s="8" t="s">
        <v>284</v>
      </c>
      <c r="J121" s="8" t="s">
        <v>295</v>
      </c>
      <c r="K121" s="9">
        <v>5801873</v>
      </c>
      <c r="L121" s="9">
        <v>966983</v>
      </c>
      <c r="M121" s="26">
        <v>483489</v>
      </c>
    </row>
    <row r="122" spans="1:13" ht="18" customHeight="1" x14ac:dyDescent="0.25">
      <c r="A122" s="23" t="s">
        <v>209</v>
      </c>
      <c r="B122" s="5">
        <v>41</v>
      </c>
      <c r="C122" s="6" t="s">
        <v>210</v>
      </c>
      <c r="D122" s="5" t="s">
        <v>297</v>
      </c>
      <c r="E122" s="7">
        <v>25313</v>
      </c>
      <c r="F122" s="7">
        <v>69062</v>
      </c>
      <c r="G122" s="10" t="s">
        <v>211</v>
      </c>
      <c r="H122" s="10" t="s">
        <v>215</v>
      </c>
      <c r="I122" s="8" t="s">
        <v>284</v>
      </c>
      <c r="J122" s="8" t="s">
        <v>295</v>
      </c>
      <c r="K122" s="9">
        <v>1920541</v>
      </c>
      <c r="L122" s="9">
        <v>320091</v>
      </c>
      <c r="M122" s="26">
        <v>160045</v>
      </c>
    </row>
    <row r="123" spans="1:13" ht="18" customHeight="1" x14ac:dyDescent="0.25">
      <c r="A123" s="23" t="s">
        <v>209</v>
      </c>
      <c r="B123" s="5">
        <v>41</v>
      </c>
      <c r="C123" s="6" t="s">
        <v>210</v>
      </c>
      <c r="D123" s="5" t="s">
        <v>297</v>
      </c>
      <c r="E123" s="7">
        <v>25313</v>
      </c>
      <c r="F123" s="7">
        <v>69070</v>
      </c>
      <c r="G123" s="10" t="s">
        <v>211</v>
      </c>
      <c r="H123" s="10" t="s">
        <v>216</v>
      </c>
      <c r="I123" s="8" t="s">
        <v>284</v>
      </c>
      <c r="J123" s="8" t="s">
        <v>295</v>
      </c>
      <c r="K123" s="9">
        <v>1357721</v>
      </c>
      <c r="L123" s="9">
        <v>226291</v>
      </c>
      <c r="M123" s="26">
        <v>113143</v>
      </c>
    </row>
    <row r="124" spans="1:13" ht="18" customHeight="1" x14ac:dyDescent="0.25">
      <c r="A124" s="23" t="s">
        <v>217</v>
      </c>
      <c r="B124" s="5">
        <v>42</v>
      </c>
      <c r="C124" s="6" t="s">
        <v>218</v>
      </c>
      <c r="D124" s="5" t="s">
        <v>219</v>
      </c>
      <c r="E124" s="7">
        <v>25313</v>
      </c>
      <c r="F124" s="7">
        <v>69229</v>
      </c>
      <c r="G124" s="10" t="s">
        <v>220</v>
      </c>
      <c r="H124" s="10" t="s">
        <v>221</v>
      </c>
      <c r="I124" s="8" t="s">
        <v>284</v>
      </c>
      <c r="J124" s="8" t="s">
        <v>295</v>
      </c>
      <c r="K124" s="9">
        <v>1193868</v>
      </c>
      <c r="L124" s="9">
        <v>198978</v>
      </c>
      <c r="M124" s="26">
        <v>99489</v>
      </c>
    </row>
    <row r="125" spans="1:13" ht="18" customHeight="1" x14ac:dyDescent="0.25">
      <c r="A125" s="23" t="s">
        <v>222</v>
      </c>
      <c r="B125" s="5">
        <v>43</v>
      </c>
      <c r="C125" s="6" t="s">
        <v>223</v>
      </c>
      <c r="D125" s="5" t="s">
        <v>224</v>
      </c>
      <c r="E125" s="7">
        <v>25313</v>
      </c>
      <c r="F125" s="7">
        <v>69401</v>
      </c>
      <c r="G125" s="10" t="s">
        <v>225</v>
      </c>
      <c r="H125" s="10" t="s">
        <v>226</v>
      </c>
      <c r="I125" s="8" t="s">
        <v>284</v>
      </c>
      <c r="J125" s="8" t="s">
        <v>295</v>
      </c>
      <c r="K125" s="9">
        <v>4364101</v>
      </c>
      <c r="L125" s="9">
        <v>727351</v>
      </c>
      <c r="M125" s="26">
        <v>363675</v>
      </c>
    </row>
    <row r="126" spans="1:13" ht="18" customHeight="1" x14ac:dyDescent="0.25">
      <c r="A126" s="23" t="s">
        <v>222</v>
      </c>
      <c r="B126" s="5">
        <v>43</v>
      </c>
      <c r="C126" s="6" t="s">
        <v>223</v>
      </c>
      <c r="D126" s="5" t="s">
        <v>224</v>
      </c>
      <c r="E126" s="7">
        <v>25313</v>
      </c>
      <c r="F126" s="7">
        <v>69427</v>
      </c>
      <c r="G126" s="10" t="s">
        <v>225</v>
      </c>
      <c r="H126" s="10" t="s">
        <v>227</v>
      </c>
      <c r="I126" s="8" t="s">
        <v>284</v>
      </c>
      <c r="J126" s="8" t="s">
        <v>295</v>
      </c>
      <c r="K126" s="9">
        <v>8530465</v>
      </c>
      <c r="L126" s="9">
        <v>1421745</v>
      </c>
      <c r="M126" s="26">
        <v>710872</v>
      </c>
    </row>
    <row r="127" spans="1:13" ht="18" customHeight="1" x14ac:dyDescent="0.25">
      <c r="A127" s="23" t="s">
        <v>222</v>
      </c>
      <c r="B127" s="5">
        <v>43</v>
      </c>
      <c r="C127" s="6" t="s">
        <v>223</v>
      </c>
      <c r="D127" s="5" t="s">
        <v>224</v>
      </c>
      <c r="E127" s="7">
        <v>25313</v>
      </c>
      <c r="F127" s="7">
        <v>69468</v>
      </c>
      <c r="G127" s="10" t="s">
        <v>228</v>
      </c>
      <c r="H127" s="10" t="s">
        <v>229</v>
      </c>
      <c r="I127" s="8" t="s">
        <v>284</v>
      </c>
      <c r="J127" s="8" t="s">
        <v>295</v>
      </c>
      <c r="K127" s="9">
        <v>3649720</v>
      </c>
      <c r="L127" s="9">
        <v>608290</v>
      </c>
      <c r="M127" s="26">
        <v>304143</v>
      </c>
    </row>
    <row r="128" spans="1:13" ht="18" customHeight="1" x14ac:dyDescent="0.25">
      <c r="A128" s="23" t="s">
        <v>222</v>
      </c>
      <c r="B128" s="5">
        <v>43</v>
      </c>
      <c r="C128" s="6" t="s">
        <v>223</v>
      </c>
      <c r="D128" s="5" t="s">
        <v>224</v>
      </c>
      <c r="E128" s="7">
        <v>25313</v>
      </c>
      <c r="F128" s="7">
        <v>40360</v>
      </c>
      <c r="G128" s="10" t="s">
        <v>225</v>
      </c>
      <c r="H128" s="10" t="s">
        <v>230</v>
      </c>
      <c r="I128" s="8" t="s">
        <v>284</v>
      </c>
      <c r="J128" s="8" t="s">
        <v>286</v>
      </c>
      <c r="K128" s="9">
        <v>3285704</v>
      </c>
      <c r="L128" s="9">
        <v>547614</v>
      </c>
      <c r="M128" s="26">
        <v>273809</v>
      </c>
    </row>
    <row r="129" spans="1:14" ht="18" customHeight="1" x14ac:dyDescent="0.25">
      <c r="A129" s="23" t="s">
        <v>222</v>
      </c>
      <c r="B129" s="5">
        <v>43</v>
      </c>
      <c r="C129" s="6" t="s">
        <v>223</v>
      </c>
      <c r="D129" s="5" t="s">
        <v>224</v>
      </c>
      <c r="E129" s="7">
        <v>25313</v>
      </c>
      <c r="F129" s="7">
        <v>73387</v>
      </c>
      <c r="G129" s="10" t="s">
        <v>225</v>
      </c>
      <c r="H129" s="10" t="s">
        <v>231</v>
      </c>
      <c r="I129" s="8" t="s">
        <v>284</v>
      </c>
      <c r="J129" s="8" t="s">
        <v>295</v>
      </c>
      <c r="K129" s="9">
        <v>1010019</v>
      </c>
      <c r="L129" s="9">
        <v>168339</v>
      </c>
      <c r="M129" s="26">
        <v>84168</v>
      </c>
    </row>
    <row r="130" spans="1:14" ht="18" customHeight="1" x14ac:dyDescent="0.25">
      <c r="A130" s="23" t="s">
        <v>222</v>
      </c>
      <c r="B130" s="5">
        <v>43</v>
      </c>
      <c r="C130" s="6" t="s">
        <v>223</v>
      </c>
      <c r="D130" s="5" t="s">
        <v>224</v>
      </c>
      <c r="E130" s="7">
        <v>25313</v>
      </c>
      <c r="F130" s="7">
        <v>69609</v>
      </c>
      <c r="G130" s="10" t="s">
        <v>228</v>
      </c>
      <c r="H130" s="10" t="s">
        <v>232</v>
      </c>
      <c r="I130" s="8" t="s">
        <v>284</v>
      </c>
      <c r="J130" s="8" t="s">
        <v>295</v>
      </c>
      <c r="K130" s="9">
        <v>4448427</v>
      </c>
      <c r="L130" s="9">
        <v>741407</v>
      </c>
      <c r="M130" s="26">
        <v>370702</v>
      </c>
    </row>
    <row r="131" spans="1:14" ht="18" customHeight="1" x14ac:dyDescent="0.25">
      <c r="A131" s="23" t="s">
        <v>222</v>
      </c>
      <c r="B131" s="5">
        <v>43</v>
      </c>
      <c r="C131" s="6" t="s">
        <v>223</v>
      </c>
      <c r="D131" s="5" t="s">
        <v>224</v>
      </c>
      <c r="E131" s="7">
        <v>25313</v>
      </c>
      <c r="F131" s="7">
        <v>69641</v>
      </c>
      <c r="G131" s="10" t="s">
        <v>228</v>
      </c>
      <c r="H131" s="10" t="s">
        <v>233</v>
      </c>
      <c r="I131" s="8" t="s">
        <v>284</v>
      </c>
      <c r="J131" s="8" t="s">
        <v>295</v>
      </c>
      <c r="K131" s="9">
        <v>1943343</v>
      </c>
      <c r="L131" s="9">
        <v>323893</v>
      </c>
      <c r="M131" s="26">
        <v>161945</v>
      </c>
    </row>
    <row r="132" spans="1:14" ht="18" customHeight="1" x14ac:dyDescent="0.25">
      <c r="A132" s="23" t="s">
        <v>222</v>
      </c>
      <c r="B132" s="5">
        <v>43</v>
      </c>
      <c r="C132" s="6" t="s">
        <v>223</v>
      </c>
      <c r="D132" s="5" t="s">
        <v>224</v>
      </c>
      <c r="E132" s="7">
        <v>25313</v>
      </c>
      <c r="F132" s="7">
        <v>69674</v>
      </c>
      <c r="G132" s="10" t="s">
        <v>225</v>
      </c>
      <c r="H132" s="10" t="s">
        <v>234</v>
      </c>
      <c r="I132" s="8" t="s">
        <v>284</v>
      </c>
      <c r="J132" s="8" t="s">
        <v>295</v>
      </c>
      <c r="K132" s="9">
        <v>2444237</v>
      </c>
      <c r="L132" s="9">
        <v>407377</v>
      </c>
      <c r="M132" s="26">
        <v>203686</v>
      </c>
    </row>
    <row r="133" spans="1:14" ht="18" customHeight="1" x14ac:dyDescent="0.25">
      <c r="A133" s="23" t="s">
        <v>235</v>
      </c>
      <c r="B133" s="5">
        <v>44</v>
      </c>
      <c r="C133" s="6" t="s">
        <v>236</v>
      </c>
      <c r="D133" s="5" t="s">
        <v>25</v>
      </c>
      <c r="E133" s="7">
        <v>25313</v>
      </c>
      <c r="F133" s="7">
        <v>69799</v>
      </c>
      <c r="G133" s="10" t="s">
        <v>237</v>
      </c>
      <c r="H133" s="10" t="s">
        <v>238</v>
      </c>
      <c r="I133" s="8" t="s">
        <v>284</v>
      </c>
      <c r="J133" s="8" t="s">
        <v>295</v>
      </c>
      <c r="K133" s="9">
        <v>3640230</v>
      </c>
      <c r="L133" s="9">
        <v>606700</v>
      </c>
      <c r="M133" s="26">
        <v>303353</v>
      </c>
    </row>
    <row r="134" spans="1:14" ht="18" customHeight="1" x14ac:dyDescent="0.25">
      <c r="A134" s="23" t="s">
        <v>235</v>
      </c>
      <c r="B134" s="5">
        <v>44</v>
      </c>
      <c r="C134" s="6" t="s">
        <v>236</v>
      </c>
      <c r="D134" s="5" t="s">
        <v>25</v>
      </c>
      <c r="E134" s="7">
        <v>25313</v>
      </c>
      <c r="F134" s="7">
        <v>10447</v>
      </c>
      <c r="G134" s="10" t="s">
        <v>237</v>
      </c>
      <c r="H134" s="10" t="s">
        <v>239</v>
      </c>
      <c r="I134" s="8" t="s">
        <v>284</v>
      </c>
      <c r="J134" s="8" t="s">
        <v>286</v>
      </c>
      <c r="K134" s="9">
        <v>80005</v>
      </c>
      <c r="L134" s="9">
        <v>13335</v>
      </c>
      <c r="M134" s="26">
        <v>6667</v>
      </c>
    </row>
    <row r="135" spans="1:14" ht="18" customHeight="1" x14ac:dyDescent="0.25">
      <c r="A135" s="23" t="s">
        <v>240</v>
      </c>
      <c r="B135" s="5">
        <v>46</v>
      </c>
      <c r="C135" s="6" t="s">
        <v>241</v>
      </c>
      <c r="D135" s="5" t="s">
        <v>25</v>
      </c>
      <c r="E135" s="7">
        <v>25313</v>
      </c>
      <c r="F135" s="7">
        <v>10462</v>
      </c>
      <c r="G135" s="10" t="s">
        <v>158</v>
      </c>
      <c r="H135" s="10" t="s">
        <v>242</v>
      </c>
      <c r="I135" s="8" t="s">
        <v>284</v>
      </c>
      <c r="J135" s="8" t="s">
        <v>286</v>
      </c>
      <c r="K135" s="9">
        <v>301332</v>
      </c>
      <c r="L135" s="9">
        <v>50222</v>
      </c>
      <c r="M135" s="26">
        <v>25111</v>
      </c>
    </row>
    <row r="136" spans="1:14" ht="18" customHeight="1" x14ac:dyDescent="0.25">
      <c r="A136" s="23" t="s">
        <v>243</v>
      </c>
      <c r="B136" s="5">
        <v>47</v>
      </c>
      <c r="C136" s="6" t="s">
        <v>244</v>
      </c>
      <c r="D136" s="5" t="s">
        <v>25</v>
      </c>
      <c r="E136" s="7">
        <v>25313</v>
      </c>
      <c r="F136" s="7">
        <v>10470</v>
      </c>
      <c r="G136" s="10" t="s">
        <v>245</v>
      </c>
      <c r="H136" s="10" t="s">
        <v>246</v>
      </c>
      <c r="I136" s="8" t="s">
        <v>287</v>
      </c>
      <c r="J136" s="8" t="s">
        <v>286</v>
      </c>
      <c r="K136" s="9">
        <v>1176844</v>
      </c>
      <c r="L136" s="9">
        <v>196144</v>
      </c>
      <c r="M136" s="26">
        <v>98070</v>
      </c>
    </row>
    <row r="137" spans="1:14" ht="18" customHeight="1" x14ac:dyDescent="0.3">
      <c r="A137" s="23" t="s">
        <v>247</v>
      </c>
      <c r="B137" s="5">
        <v>48</v>
      </c>
      <c r="C137" s="6" t="s">
        <v>248</v>
      </c>
      <c r="D137" s="5" t="s">
        <v>224</v>
      </c>
      <c r="E137" s="7">
        <v>25313</v>
      </c>
      <c r="F137" s="7">
        <v>70524</v>
      </c>
      <c r="G137" s="10" t="s">
        <v>247</v>
      </c>
      <c r="H137" s="10" t="s">
        <v>249</v>
      </c>
      <c r="I137" s="8" t="s">
        <v>284</v>
      </c>
      <c r="J137" s="8" t="s">
        <v>295</v>
      </c>
      <c r="K137" s="9">
        <v>187049</v>
      </c>
      <c r="L137" s="9">
        <v>31179</v>
      </c>
      <c r="M137" s="26">
        <v>15587</v>
      </c>
      <c r="N137" s="11"/>
    </row>
    <row r="138" spans="1:14" ht="18" customHeight="1" x14ac:dyDescent="0.25">
      <c r="A138" s="23" t="s">
        <v>247</v>
      </c>
      <c r="B138" s="5">
        <v>48</v>
      </c>
      <c r="C138" s="6" t="s">
        <v>248</v>
      </c>
      <c r="D138" s="5" t="s">
        <v>224</v>
      </c>
      <c r="E138" s="7">
        <v>25313</v>
      </c>
      <c r="F138" s="7">
        <v>70540</v>
      </c>
      <c r="G138" s="10" t="s">
        <v>247</v>
      </c>
      <c r="H138" s="10" t="s">
        <v>250</v>
      </c>
      <c r="I138" s="8" t="s">
        <v>284</v>
      </c>
      <c r="J138" s="8" t="s">
        <v>295</v>
      </c>
      <c r="K138" s="9">
        <v>2039132</v>
      </c>
      <c r="L138" s="9">
        <v>339852</v>
      </c>
      <c r="M138" s="26">
        <v>169928</v>
      </c>
    </row>
    <row r="139" spans="1:14" ht="18" customHeight="1" x14ac:dyDescent="0.25">
      <c r="A139" s="23" t="s">
        <v>247</v>
      </c>
      <c r="B139" s="5">
        <v>48</v>
      </c>
      <c r="C139" s="6" t="s">
        <v>248</v>
      </c>
      <c r="D139" s="5" t="s">
        <v>224</v>
      </c>
      <c r="E139" s="7">
        <v>25313</v>
      </c>
      <c r="F139" s="7">
        <v>10488</v>
      </c>
      <c r="G139" s="10" t="s">
        <v>247</v>
      </c>
      <c r="H139" s="10" t="s">
        <v>251</v>
      </c>
      <c r="I139" s="8" t="s">
        <v>284</v>
      </c>
      <c r="J139" s="8" t="s">
        <v>286</v>
      </c>
      <c r="K139" s="9">
        <v>26793</v>
      </c>
      <c r="L139" s="9">
        <v>4463</v>
      </c>
      <c r="M139" s="26">
        <v>2233</v>
      </c>
    </row>
    <row r="140" spans="1:14" ht="18" customHeight="1" x14ac:dyDescent="0.25">
      <c r="A140" s="23" t="s">
        <v>247</v>
      </c>
      <c r="B140" s="5">
        <v>48</v>
      </c>
      <c r="C140" s="6" t="s">
        <v>248</v>
      </c>
      <c r="D140" s="5" t="s">
        <v>224</v>
      </c>
      <c r="E140" s="7">
        <v>25313</v>
      </c>
      <c r="F140" s="7">
        <v>70573</v>
      </c>
      <c r="G140" s="10" t="s">
        <v>247</v>
      </c>
      <c r="H140" s="10" t="s">
        <v>252</v>
      </c>
      <c r="I140" s="8" t="s">
        <v>284</v>
      </c>
      <c r="J140" s="8" t="s">
        <v>295</v>
      </c>
      <c r="K140" s="9">
        <v>598781</v>
      </c>
      <c r="L140" s="9">
        <v>99801</v>
      </c>
      <c r="M140" s="26">
        <v>49898</v>
      </c>
    </row>
    <row r="141" spans="1:14" ht="18" customHeight="1" x14ac:dyDescent="0.25">
      <c r="A141" s="24" t="s">
        <v>247</v>
      </c>
      <c r="B141" s="5">
        <v>48</v>
      </c>
      <c r="C141" s="6" t="s">
        <v>248</v>
      </c>
      <c r="D141" s="5" t="s">
        <v>224</v>
      </c>
      <c r="E141" s="7">
        <v>25313</v>
      </c>
      <c r="F141" s="12">
        <v>70581</v>
      </c>
      <c r="G141" s="10" t="s">
        <v>247</v>
      </c>
      <c r="H141" s="10" t="s">
        <v>253</v>
      </c>
      <c r="I141" s="8" t="s">
        <v>284</v>
      </c>
      <c r="J141" s="8" t="s">
        <v>295</v>
      </c>
      <c r="K141" s="9">
        <v>1980053</v>
      </c>
      <c r="L141" s="9">
        <v>330013</v>
      </c>
      <c r="M141" s="26">
        <v>165004</v>
      </c>
    </row>
    <row r="142" spans="1:14" ht="18" customHeight="1" x14ac:dyDescent="0.25">
      <c r="A142" s="23" t="s">
        <v>254</v>
      </c>
      <c r="B142" s="5">
        <v>49</v>
      </c>
      <c r="C142" s="6" t="s">
        <v>255</v>
      </c>
      <c r="D142" s="5" t="s">
        <v>256</v>
      </c>
      <c r="E142" s="7">
        <v>25313</v>
      </c>
      <c r="F142" s="7">
        <v>70862</v>
      </c>
      <c r="G142" s="10" t="s">
        <v>254</v>
      </c>
      <c r="H142" s="10" t="s">
        <v>257</v>
      </c>
      <c r="I142" s="8" t="s">
        <v>284</v>
      </c>
      <c r="J142" s="8" t="s">
        <v>295</v>
      </c>
      <c r="K142" s="9">
        <v>1677409</v>
      </c>
      <c r="L142" s="9">
        <v>279569</v>
      </c>
      <c r="M142" s="26">
        <v>139784</v>
      </c>
    </row>
    <row r="143" spans="1:14" ht="18" customHeight="1" x14ac:dyDescent="0.25">
      <c r="A143" s="23" t="s">
        <v>254</v>
      </c>
      <c r="B143" s="5">
        <v>49</v>
      </c>
      <c r="C143" s="6" t="s">
        <v>255</v>
      </c>
      <c r="D143" s="5" t="s">
        <v>256</v>
      </c>
      <c r="E143" s="7">
        <v>25313</v>
      </c>
      <c r="F143" s="7">
        <v>10496</v>
      </c>
      <c r="G143" s="10" t="s">
        <v>254</v>
      </c>
      <c r="H143" s="10" t="s">
        <v>258</v>
      </c>
      <c r="I143" s="8" t="s">
        <v>284</v>
      </c>
      <c r="J143" s="8" t="s">
        <v>286</v>
      </c>
      <c r="K143" s="9">
        <v>243271</v>
      </c>
      <c r="L143" s="9">
        <v>40541</v>
      </c>
      <c r="M143" s="26">
        <v>20273</v>
      </c>
    </row>
    <row r="144" spans="1:14" ht="18" customHeight="1" x14ac:dyDescent="0.25">
      <c r="A144" s="23" t="s">
        <v>259</v>
      </c>
      <c r="B144" s="5">
        <v>51</v>
      </c>
      <c r="C144" s="6" t="s">
        <v>260</v>
      </c>
      <c r="D144" s="5" t="s">
        <v>261</v>
      </c>
      <c r="E144" s="7">
        <v>25313</v>
      </c>
      <c r="F144" s="7">
        <v>10512</v>
      </c>
      <c r="G144" s="10" t="s">
        <v>262</v>
      </c>
      <c r="H144" s="10" t="s">
        <v>263</v>
      </c>
      <c r="I144" s="8" t="s">
        <v>287</v>
      </c>
      <c r="J144" s="8" t="s">
        <v>286</v>
      </c>
      <c r="K144" s="9">
        <v>3915881</v>
      </c>
      <c r="L144" s="9">
        <v>652651</v>
      </c>
      <c r="M144" s="26">
        <v>326323</v>
      </c>
    </row>
    <row r="145" spans="1:14" ht="18" customHeight="1" x14ac:dyDescent="0.3">
      <c r="A145" s="23" t="s">
        <v>264</v>
      </c>
      <c r="B145" s="5">
        <v>54</v>
      </c>
      <c r="C145" s="6" t="s">
        <v>265</v>
      </c>
      <c r="D145" s="5" t="s">
        <v>25</v>
      </c>
      <c r="E145" s="7">
        <v>25313</v>
      </c>
      <c r="F145" s="7">
        <v>71860</v>
      </c>
      <c r="G145" s="10" t="s">
        <v>77</v>
      </c>
      <c r="H145" s="10" t="s">
        <v>266</v>
      </c>
      <c r="I145" s="8" t="s">
        <v>284</v>
      </c>
      <c r="J145" s="8" t="s">
        <v>295</v>
      </c>
      <c r="K145" s="9">
        <v>310447</v>
      </c>
      <c r="L145" s="9">
        <v>51737</v>
      </c>
      <c r="M145" s="26">
        <v>25871</v>
      </c>
      <c r="N145" s="11"/>
    </row>
    <row r="146" spans="1:14" ht="18" customHeight="1" x14ac:dyDescent="0.3">
      <c r="A146" s="23" t="s">
        <v>264</v>
      </c>
      <c r="B146" s="5">
        <v>54</v>
      </c>
      <c r="C146" s="6" t="s">
        <v>265</v>
      </c>
      <c r="D146" s="5" t="s">
        <v>25</v>
      </c>
      <c r="E146" s="7">
        <v>25313</v>
      </c>
      <c r="F146" s="7">
        <v>75325</v>
      </c>
      <c r="G146" s="10" t="s">
        <v>77</v>
      </c>
      <c r="H146" s="10" t="s">
        <v>267</v>
      </c>
      <c r="I146" s="8" t="s">
        <v>284</v>
      </c>
      <c r="J146" s="8" t="s">
        <v>295</v>
      </c>
      <c r="K146" s="9">
        <v>70170</v>
      </c>
      <c r="L146" s="9">
        <v>11690</v>
      </c>
      <c r="M146" s="26">
        <v>5848</v>
      </c>
      <c r="N146" s="11"/>
    </row>
    <row r="147" spans="1:14" ht="18" customHeight="1" x14ac:dyDescent="0.3">
      <c r="A147" s="23" t="s">
        <v>264</v>
      </c>
      <c r="B147" s="5">
        <v>54</v>
      </c>
      <c r="C147" s="6" t="s">
        <v>265</v>
      </c>
      <c r="D147" s="5" t="s">
        <v>25</v>
      </c>
      <c r="E147" s="7">
        <v>25313</v>
      </c>
      <c r="F147" s="7">
        <v>71993</v>
      </c>
      <c r="G147" s="10" t="s">
        <v>77</v>
      </c>
      <c r="H147" s="10" t="s">
        <v>268</v>
      </c>
      <c r="I147" s="8" t="s">
        <v>284</v>
      </c>
      <c r="J147" s="8" t="s">
        <v>295</v>
      </c>
      <c r="K147" s="9">
        <v>111403</v>
      </c>
      <c r="L147" s="9">
        <v>18563</v>
      </c>
      <c r="M147" s="26">
        <v>9284</v>
      </c>
      <c r="N147" s="11"/>
    </row>
    <row r="148" spans="1:14" ht="18" customHeight="1" x14ac:dyDescent="0.25">
      <c r="A148" s="23" t="s">
        <v>264</v>
      </c>
      <c r="B148" s="5">
        <v>54</v>
      </c>
      <c r="C148" s="6" t="s">
        <v>265</v>
      </c>
      <c r="D148" s="5" t="s">
        <v>25</v>
      </c>
      <c r="E148" s="7">
        <v>25313</v>
      </c>
      <c r="F148" s="7">
        <v>75523</v>
      </c>
      <c r="G148" s="10" t="s">
        <v>62</v>
      </c>
      <c r="H148" s="10" t="s">
        <v>269</v>
      </c>
      <c r="I148" s="8" t="s">
        <v>284</v>
      </c>
      <c r="J148" s="8" t="s">
        <v>295</v>
      </c>
      <c r="K148" s="9">
        <v>1886308</v>
      </c>
      <c r="L148" s="9">
        <v>314388</v>
      </c>
      <c r="M148" s="26">
        <v>157192</v>
      </c>
    </row>
    <row r="149" spans="1:14" ht="18" customHeight="1" x14ac:dyDescent="0.25">
      <c r="A149" s="23" t="s">
        <v>264</v>
      </c>
      <c r="B149" s="5">
        <v>54</v>
      </c>
      <c r="C149" s="6" t="s">
        <v>265</v>
      </c>
      <c r="D149" s="5" t="s">
        <v>25</v>
      </c>
      <c r="E149" s="7">
        <v>25313</v>
      </c>
      <c r="F149" s="7">
        <v>72249</v>
      </c>
      <c r="G149" s="10" t="s">
        <v>77</v>
      </c>
      <c r="H149" s="10" t="s">
        <v>270</v>
      </c>
      <c r="I149" s="8" t="s">
        <v>284</v>
      </c>
      <c r="J149" s="8" t="s">
        <v>295</v>
      </c>
      <c r="K149" s="9">
        <v>3614112</v>
      </c>
      <c r="L149" s="9">
        <v>602352</v>
      </c>
      <c r="M149" s="26">
        <v>301176</v>
      </c>
    </row>
    <row r="150" spans="1:14" ht="18" customHeight="1" x14ac:dyDescent="0.25">
      <c r="A150" s="23" t="s">
        <v>264</v>
      </c>
      <c r="B150" s="5">
        <v>54</v>
      </c>
      <c r="C150" s="6" t="s">
        <v>265</v>
      </c>
      <c r="D150" s="5" t="s">
        <v>25</v>
      </c>
      <c r="E150" s="7">
        <v>25313</v>
      </c>
      <c r="F150" s="7">
        <v>72256</v>
      </c>
      <c r="G150" s="10" t="s">
        <v>77</v>
      </c>
      <c r="H150" s="10" t="s">
        <v>271</v>
      </c>
      <c r="I150" s="8" t="s">
        <v>284</v>
      </c>
      <c r="J150" s="8" t="s">
        <v>295</v>
      </c>
      <c r="K150" s="9">
        <v>6416839</v>
      </c>
      <c r="L150" s="9">
        <v>1069469</v>
      </c>
      <c r="M150" s="26">
        <v>534737</v>
      </c>
    </row>
    <row r="151" spans="1:14" ht="18" customHeight="1" x14ac:dyDescent="0.25">
      <c r="A151" s="23" t="s">
        <v>272</v>
      </c>
      <c r="B151" s="5">
        <v>56</v>
      </c>
      <c r="C151" s="6" t="s">
        <v>273</v>
      </c>
      <c r="D151" s="5" t="s">
        <v>274</v>
      </c>
      <c r="E151" s="7">
        <v>25313</v>
      </c>
      <c r="F151" s="7">
        <v>73759</v>
      </c>
      <c r="G151" s="10" t="s">
        <v>275</v>
      </c>
      <c r="H151" s="10" t="s">
        <v>276</v>
      </c>
      <c r="I151" s="8" t="s">
        <v>284</v>
      </c>
      <c r="J151" s="8" t="s">
        <v>295</v>
      </c>
      <c r="K151" s="9">
        <v>1768272</v>
      </c>
      <c r="L151" s="9">
        <v>294712</v>
      </c>
      <c r="M151" s="26">
        <v>147356</v>
      </c>
    </row>
    <row r="152" spans="1:14" ht="18" customHeight="1" x14ac:dyDescent="0.25">
      <c r="A152" s="23" t="s">
        <v>272</v>
      </c>
      <c r="B152" s="5" t="s">
        <v>306</v>
      </c>
      <c r="C152" s="6" t="s">
        <v>273</v>
      </c>
      <c r="D152" s="5" t="s">
        <v>274</v>
      </c>
      <c r="E152" s="7">
        <v>25313</v>
      </c>
      <c r="F152" s="7">
        <v>72454</v>
      </c>
      <c r="G152" s="10" t="s">
        <v>275</v>
      </c>
      <c r="H152" s="10" t="s">
        <v>277</v>
      </c>
      <c r="I152" s="8" t="s">
        <v>284</v>
      </c>
      <c r="J152" s="8" t="s">
        <v>295</v>
      </c>
      <c r="K152" s="9">
        <v>690433</v>
      </c>
      <c r="L152" s="9">
        <v>115073</v>
      </c>
      <c r="M152" s="26">
        <v>57536</v>
      </c>
    </row>
    <row r="153" spans="1:14" ht="18" customHeight="1" x14ac:dyDescent="0.25">
      <c r="A153" s="23" t="s">
        <v>272</v>
      </c>
      <c r="B153" s="5">
        <v>56</v>
      </c>
      <c r="C153" s="6" t="s">
        <v>273</v>
      </c>
      <c r="D153" s="5" t="s">
        <v>274</v>
      </c>
      <c r="E153" s="7">
        <v>25313</v>
      </c>
      <c r="F153" s="7">
        <v>73940</v>
      </c>
      <c r="G153" s="10" t="s">
        <v>275</v>
      </c>
      <c r="H153" s="10" t="s">
        <v>278</v>
      </c>
      <c r="I153" s="8" t="s">
        <v>284</v>
      </c>
      <c r="J153" s="8" t="s">
        <v>295</v>
      </c>
      <c r="K153" s="9">
        <v>479957</v>
      </c>
      <c r="L153" s="9">
        <v>79997</v>
      </c>
      <c r="M153" s="26">
        <v>39996</v>
      </c>
    </row>
    <row r="154" spans="1:14" ht="18" customHeight="1" x14ac:dyDescent="0.25">
      <c r="A154" s="23" t="s">
        <v>272</v>
      </c>
      <c r="B154" s="5">
        <v>56</v>
      </c>
      <c r="C154" s="6" t="s">
        <v>273</v>
      </c>
      <c r="D154" s="5" t="s">
        <v>274</v>
      </c>
      <c r="E154" s="7">
        <v>25313</v>
      </c>
      <c r="F154" s="7">
        <v>72520</v>
      </c>
      <c r="G154" s="10" t="s">
        <v>275</v>
      </c>
      <c r="H154" s="10" t="s">
        <v>279</v>
      </c>
      <c r="I154" s="8" t="s">
        <v>284</v>
      </c>
      <c r="J154" s="8" t="s">
        <v>295</v>
      </c>
      <c r="K154" s="9">
        <v>427676</v>
      </c>
      <c r="L154" s="9">
        <v>71276</v>
      </c>
      <c r="M154" s="26">
        <v>35640</v>
      </c>
    </row>
    <row r="155" spans="1:14" ht="18" customHeight="1" x14ac:dyDescent="0.25">
      <c r="A155" s="23" t="s">
        <v>272</v>
      </c>
      <c r="B155" s="5">
        <v>56</v>
      </c>
      <c r="C155" s="6" t="s">
        <v>273</v>
      </c>
      <c r="D155" s="5" t="s">
        <v>274</v>
      </c>
      <c r="E155" s="7">
        <v>25313</v>
      </c>
      <c r="F155" s="7">
        <v>72546</v>
      </c>
      <c r="G155" s="10" t="s">
        <v>275</v>
      </c>
      <c r="H155" s="10" t="s">
        <v>280</v>
      </c>
      <c r="I155" s="8" t="s">
        <v>284</v>
      </c>
      <c r="J155" s="8" t="s">
        <v>295</v>
      </c>
      <c r="K155" s="9">
        <v>3479544</v>
      </c>
      <c r="L155" s="9">
        <v>579924</v>
      </c>
      <c r="M155" s="26">
        <v>289962</v>
      </c>
    </row>
    <row r="156" spans="1:14" ht="18" customHeight="1" x14ac:dyDescent="0.25">
      <c r="A156" s="23" t="s">
        <v>272</v>
      </c>
      <c r="B156" s="5">
        <v>56</v>
      </c>
      <c r="C156" s="6" t="s">
        <v>273</v>
      </c>
      <c r="D156" s="5" t="s">
        <v>274</v>
      </c>
      <c r="E156" s="7">
        <v>25313</v>
      </c>
      <c r="F156" s="7">
        <v>76828</v>
      </c>
      <c r="G156" s="10" t="s">
        <v>275</v>
      </c>
      <c r="H156" s="10" t="s">
        <v>281</v>
      </c>
      <c r="I156" s="8" t="s">
        <v>284</v>
      </c>
      <c r="J156" s="8" t="s">
        <v>295</v>
      </c>
      <c r="K156" s="9">
        <v>436758</v>
      </c>
      <c r="L156" s="9">
        <v>72788</v>
      </c>
      <c r="M156" s="26">
        <v>36397</v>
      </c>
    </row>
    <row r="157" spans="1:14" ht="18" customHeight="1" x14ac:dyDescent="0.25">
      <c r="A157" s="23" t="s">
        <v>272</v>
      </c>
      <c r="B157" s="5">
        <v>56</v>
      </c>
      <c r="C157" s="6" t="s">
        <v>273</v>
      </c>
      <c r="D157" s="5" t="s">
        <v>274</v>
      </c>
      <c r="E157" s="7">
        <v>25313</v>
      </c>
      <c r="F157" s="7">
        <v>72603</v>
      </c>
      <c r="G157" s="10" t="s">
        <v>275</v>
      </c>
      <c r="H157" s="10" t="s">
        <v>282</v>
      </c>
      <c r="I157" s="8" t="s">
        <v>284</v>
      </c>
      <c r="J157" s="8" t="s">
        <v>295</v>
      </c>
      <c r="K157" s="9">
        <v>6252823</v>
      </c>
      <c r="L157" s="9">
        <v>1042133</v>
      </c>
      <c r="M157" s="26">
        <v>521069</v>
      </c>
    </row>
    <row r="158" spans="1:14" ht="20.100000000000001" customHeight="1" x14ac:dyDescent="0.25">
      <c r="A158" s="23" t="s">
        <v>272</v>
      </c>
      <c r="B158" s="5">
        <v>56</v>
      </c>
      <c r="C158" s="6" t="s">
        <v>273</v>
      </c>
      <c r="D158" s="5" t="s">
        <v>274</v>
      </c>
      <c r="E158" s="7">
        <v>25313</v>
      </c>
      <c r="F158" s="7">
        <v>72652</v>
      </c>
      <c r="G158" s="10" t="s">
        <v>275</v>
      </c>
      <c r="H158" s="10" t="s">
        <v>283</v>
      </c>
      <c r="I158" s="8" t="s">
        <v>284</v>
      </c>
      <c r="J158" s="8" t="s">
        <v>295</v>
      </c>
      <c r="K158" s="9">
        <v>5263213</v>
      </c>
      <c r="L158" s="9">
        <v>877203</v>
      </c>
      <c r="M158" s="26">
        <v>438601</v>
      </c>
    </row>
    <row r="159" spans="1:14" x14ac:dyDescent="0.25">
      <c r="A159" s="47" t="s">
        <v>294</v>
      </c>
      <c r="B159" s="48"/>
      <c r="C159" s="49"/>
      <c r="D159" s="48"/>
      <c r="E159" s="48"/>
      <c r="F159" s="48"/>
      <c r="G159" s="50"/>
      <c r="H159" s="50"/>
      <c r="I159" s="51"/>
      <c r="J159" s="51"/>
      <c r="K159" s="53">
        <f>SUBTOTAL(109,Table1[Total Funding 2024–25])</f>
        <v>505442411</v>
      </c>
      <c r="L159" s="53">
        <f>SUBTOTAL(109,Table1[July &amp; August 2024 Payment])</f>
        <v>84240451</v>
      </c>
      <c r="M159" s="52">
        <f>SUBTOTAL(109,Table1[Sept 2024 through June 2025 Payment (Monthly)])</f>
        <v>42120196</v>
      </c>
    </row>
    <row r="160" spans="1:14" x14ac:dyDescent="0.25">
      <c r="A160" s="13"/>
    </row>
    <row r="161" spans="1:1" x14ac:dyDescent="0.25">
      <c r="A161" s="13"/>
    </row>
    <row r="162" spans="1:1" x14ac:dyDescent="0.25">
      <c r="A162" s="2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E5CF3-DB72-4E3A-B0C6-652DC9AF7CD2}">
  <dimension ref="A1:B41"/>
  <sheetViews>
    <sheetView zoomScaleNormal="100" workbookViewId="0"/>
  </sheetViews>
  <sheetFormatPr defaultRowHeight="14.4" x14ac:dyDescent="0.3"/>
  <cols>
    <col min="1" max="1" width="18" customWidth="1"/>
    <col min="2" max="2" width="32.44140625" style="18" customWidth="1"/>
  </cols>
  <sheetData>
    <row r="1" spans="1:2" ht="17.399999999999999" x14ac:dyDescent="0.3">
      <c r="A1" s="30" t="s">
        <v>0</v>
      </c>
      <c r="B1" s="31"/>
    </row>
    <row r="2" spans="1:2" ht="15.6" x14ac:dyDescent="0.3">
      <c r="A2" s="31" t="s">
        <v>299</v>
      </c>
      <c r="B2" s="31"/>
    </row>
    <row r="3" spans="1:2" ht="15.6" x14ac:dyDescent="0.3">
      <c r="A3" s="31" t="s">
        <v>293</v>
      </c>
      <c r="B3"/>
    </row>
    <row r="4" spans="1:2" ht="15.6" x14ac:dyDescent="0.3">
      <c r="A4" s="31" t="s">
        <v>300</v>
      </c>
      <c r="B4"/>
    </row>
    <row r="5" spans="1:2" ht="15.6" x14ac:dyDescent="0.3">
      <c r="A5" s="55" t="s">
        <v>291</v>
      </c>
      <c r="B5" s="56" t="s">
        <v>292</v>
      </c>
    </row>
    <row r="6" spans="1:2" ht="15" x14ac:dyDescent="0.3">
      <c r="A6" s="27" t="s">
        <v>22</v>
      </c>
      <c r="B6" s="28">
        <v>2665659</v>
      </c>
    </row>
    <row r="7" spans="1:2" ht="15" x14ac:dyDescent="0.3">
      <c r="A7" s="27" t="s">
        <v>39</v>
      </c>
      <c r="B7" s="28">
        <v>12744</v>
      </c>
    </row>
    <row r="8" spans="1:2" ht="15" x14ac:dyDescent="0.3">
      <c r="A8" s="27" t="s">
        <v>44</v>
      </c>
      <c r="B8" s="28">
        <v>2938133</v>
      </c>
    </row>
    <row r="9" spans="1:2" ht="15" x14ac:dyDescent="0.3">
      <c r="A9" s="27" t="s">
        <v>13</v>
      </c>
      <c r="B9" s="28">
        <v>20774</v>
      </c>
    </row>
    <row r="10" spans="1:2" ht="15" x14ac:dyDescent="0.3">
      <c r="A10" s="27" t="s">
        <v>18</v>
      </c>
      <c r="B10" s="28">
        <v>60023</v>
      </c>
    </row>
    <row r="11" spans="1:2" ht="15" x14ac:dyDescent="0.3">
      <c r="A11" s="27" t="s">
        <v>56</v>
      </c>
      <c r="B11" s="28">
        <v>402040</v>
      </c>
    </row>
    <row r="12" spans="1:2" ht="15" x14ac:dyDescent="0.3">
      <c r="A12" s="27" t="s">
        <v>59</v>
      </c>
      <c r="B12" s="28">
        <v>40053</v>
      </c>
    </row>
    <row r="13" spans="1:2" ht="15" x14ac:dyDescent="0.3">
      <c r="A13" s="27" t="s">
        <v>62</v>
      </c>
      <c r="B13" s="28">
        <v>2842557</v>
      </c>
    </row>
    <row r="14" spans="1:2" ht="15" x14ac:dyDescent="0.3">
      <c r="A14" s="27" t="s">
        <v>74</v>
      </c>
      <c r="B14" s="28">
        <v>194041</v>
      </c>
    </row>
    <row r="15" spans="1:2" ht="15" x14ac:dyDescent="0.3">
      <c r="A15" s="27" t="s">
        <v>80</v>
      </c>
      <c r="B15" s="28">
        <v>43560641</v>
      </c>
    </row>
    <row r="16" spans="1:2" ht="15" x14ac:dyDescent="0.3">
      <c r="A16" s="27" t="s">
        <v>124</v>
      </c>
      <c r="B16" s="28">
        <v>43670</v>
      </c>
    </row>
    <row r="17" spans="1:2" ht="15" x14ac:dyDescent="0.3">
      <c r="A17" s="27" t="s">
        <v>127</v>
      </c>
      <c r="B17" s="28">
        <v>507250</v>
      </c>
    </row>
    <row r="18" spans="1:2" ht="15" x14ac:dyDescent="0.3">
      <c r="A18" s="27" t="s">
        <v>132</v>
      </c>
      <c r="B18" s="28">
        <v>544244</v>
      </c>
    </row>
    <row r="19" spans="1:2" ht="15" x14ac:dyDescent="0.3">
      <c r="A19" s="27" t="s">
        <v>139</v>
      </c>
      <c r="B19" s="28">
        <v>1925773</v>
      </c>
    </row>
    <row r="20" spans="1:2" ht="15" x14ac:dyDescent="0.3">
      <c r="A20" s="27" t="s">
        <v>152</v>
      </c>
      <c r="B20" s="28">
        <v>693788</v>
      </c>
    </row>
    <row r="21" spans="1:2" ht="15" x14ac:dyDescent="0.3">
      <c r="A21" s="27" t="s">
        <v>156</v>
      </c>
      <c r="B21" s="28">
        <v>74190</v>
      </c>
    </row>
    <row r="22" spans="1:2" ht="15" x14ac:dyDescent="0.3">
      <c r="A22" s="27" t="s">
        <v>161</v>
      </c>
      <c r="B22" s="28">
        <v>2167645</v>
      </c>
    </row>
    <row r="23" spans="1:2" ht="15" x14ac:dyDescent="0.3">
      <c r="A23" s="27" t="s">
        <v>175</v>
      </c>
      <c r="B23" s="28">
        <v>2440608</v>
      </c>
    </row>
    <row r="24" spans="1:2" ht="15" x14ac:dyDescent="0.3">
      <c r="A24" s="27" t="s">
        <v>181</v>
      </c>
      <c r="B24" s="28">
        <v>1487735</v>
      </c>
    </row>
    <row r="25" spans="1:2" ht="15" x14ac:dyDescent="0.3">
      <c r="A25" s="27" t="s">
        <v>185</v>
      </c>
      <c r="B25" s="28">
        <v>4854133</v>
      </c>
    </row>
    <row r="26" spans="1:2" ht="15" x14ac:dyDescent="0.3">
      <c r="A26" s="27" t="s">
        <v>193</v>
      </c>
      <c r="B26" s="28">
        <v>79797</v>
      </c>
    </row>
    <row r="27" spans="1:2" ht="15" x14ac:dyDescent="0.3">
      <c r="A27" s="27" t="s">
        <v>196</v>
      </c>
      <c r="B27" s="28">
        <v>1605671</v>
      </c>
    </row>
    <row r="28" spans="1:2" ht="15" x14ac:dyDescent="0.3">
      <c r="A28" s="27" t="s">
        <v>204</v>
      </c>
      <c r="B28" s="28">
        <v>207876</v>
      </c>
    </row>
    <row r="29" spans="1:2" ht="15" x14ac:dyDescent="0.3">
      <c r="A29" s="27" t="s">
        <v>209</v>
      </c>
      <c r="B29" s="28">
        <v>1880637</v>
      </c>
    </row>
    <row r="30" spans="1:2" ht="15" x14ac:dyDescent="0.3">
      <c r="A30" s="27" t="s">
        <v>217</v>
      </c>
      <c r="B30" s="28">
        <v>198978</v>
      </c>
    </row>
    <row r="31" spans="1:2" ht="15" x14ac:dyDescent="0.3">
      <c r="A31" s="27" t="s">
        <v>222</v>
      </c>
      <c r="B31" s="28">
        <v>4946016</v>
      </c>
    </row>
    <row r="32" spans="1:2" ht="15" x14ac:dyDescent="0.3">
      <c r="A32" s="27" t="s">
        <v>235</v>
      </c>
      <c r="B32" s="28">
        <v>620035</v>
      </c>
    </row>
    <row r="33" spans="1:2" ht="15" x14ac:dyDescent="0.3">
      <c r="A33" s="27" t="s">
        <v>240</v>
      </c>
      <c r="B33" s="28">
        <v>50222</v>
      </c>
    </row>
    <row r="34" spans="1:2" ht="15" x14ac:dyDescent="0.3">
      <c r="A34" s="27" t="s">
        <v>243</v>
      </c>
      <c r="B34" s="28">
        <v>196144</v>
      </c>
    </row>
    <row r="35" spans="1:2" ht="15" x14ac:dyDescent="0.3">
      <c r="A35" s="27" t="s">
        <v>247</v>
      </c>
      <c r="B35" s="28">
        <v>805308</v>
      </c>
    </row>
    <row r="36" spans="1:2" ht="15" x14ac:dyDescent="0.3">
      <c r="A36" s="27" t="s">
        <v>254</v>
      </c>
      <c r="B36" s="28">
        <v>320110</v>
      </c>
    </row>
    <row r="37" spans="1:2" ht="15" x14ac:dyDescent="0.3">
      <c r="A37" s="27" t="s">
        <v>259</v>
      </c>
      <c r="B37" s="28">
        <v>652651</v>
      </c>
    </row>
    <row r="38" spans="1:2" ht="15" x14ac:dyDescent="0.3">
      <c r="A38" s="27" t="s">
        <v>264</v>
      </c>
      <c r="B38" s="28">
        <v>2068199</v>
      </c>
    </row>
    <row r="39" spans="1:2" ht="15" x14ac:dyDescent="0.3">
      <c r="A39" s="27" t="s">
        <v>272</v>
      </c>
      <c r="B39" s="28">
        <v>3133106</v>
      </c>
    </row>
    <row r="40" spans="1:2" ht="15.6" x14ac:dyDescent="0.3">
      <c r="A40" s="29" t="s">
        <v>294</v>
      </c>
      <c r="B40" s="54">
        <f>SUBTOTAL(109,Table2[Total Funding])</f>
        <v>84240451</v>
      </c>
    </row>
    <row r="41" spans="1:2" x14ac:dyDescent="0.3">
      <c r="A41" s="18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29DA-53BD-4813-81A8-691D7B93E309}">
  <dimension ref="A1:C42"/>
  <sheetViews>
    <sheetView zoomScaleNormal="100" workbookViewId="0"/>
  </sheetViews>
  <sheetFormatPr defaultRowHeight="14.4" x14ac:dyDescent="0.3"/>
  <cols>
    <col min="1" max="1" width="18" customWidth="1"/>
    <col min="2" max="2" width="29.21875" style="18" customWidth="1"/>
  </cols>
  <sheetData>
    <row r="1" spans="1:3" ht="17.399999999999999" x14ac:dyDescent="0.3">
      <c r="A1" s="30" t="s">
        <v>0</v>
      </c>
      <c r="B1" s="32"/>
      <c r="C1" s="32"/>
    </row>
    <row r="2" spans="1:3" ht="15.6" x14ac:dyDescent="0.3">
      <c r="A2" s="31" t="s">
        <v>1</v>
      </c>
      <c r="B2" s="32"/>
      <c r="C2" s="32"/>
    </row>
    <row r="3" spans="1:3" ht="15.6" x14ac:dyDescent="0.3">
      <c r="A3" s="31" t="s">
        <v>293</v>
      </c>
      <c r="B3" s="32"/>
      <c r="C3" s="32"/>
    </row>
    <row r="4" spans="1:3" ht="15.6" x14ac:dyDescent="0.3">
      <c r="A4" s="31" t="s">
        <v>304</v>
      </c>
      <c r="B4" s="32"/>
      <c r="C4" s="32"/>
    </row>
    <row r="5" spans="1:3" ht="15.6" x14ac:dyDescent="0.3">
      <c r="A5" s="55" t="s">
        <v>291</v>
      </c>
      <c r="B5" s="56" t="s">
        <v>292</v>
      </c>
    </row>
    <row r="6" spans="1:3" ht="15" x14ac:dyDescent="0.3">
      <c r="A6" s="27" t="s">
        <v>22</v>
      </c>
      <c r="B6" s="28">
        <v>1332818</v>
      </c>
    </row>
    <row r="7" spans="1:3" ht="15" x14ac:dyDescent="0.3">
      <c r="A7" s="27" t="s">
        <v>39</v>
      </c>
      <c r="B7" s="28">
        <v>6374</v>
      </c>
    </row>
    <row r="8" spans="1:3" ht="15" x14ac:dyDescent="0.3">
      <c r="A8" s="27" t="s">
        <v>44</v>
      </c>
      <c r="B8" s="28">
        <v>1469058</v>
      </c>
    </row>
    <row r="9" spans="1:3" ht="15" x14ac:dyDescent="0.3">
      <c r="A9" s="27" t="s">
        <v>13</v>
      </c>
      <c r="B9" s="28">
        <v>10388</v>
      </c>
    </row>
    <row r="10" spans="1:3" ht="15" x14ac:dyDescent="0.3">
      <c r="A10" s="27" t="s">
        <v>18</v>
      </c>
      <c r="B10" s="28">
        <v>30009</v>
      </c>
    </row>
    <row r="11" spans="1:3" ht="15" x14ac:dyDescent="0.3">
      <c r="A11" s="27" t="s">
        <v>56</v>
      </c>
      <c r="B11" s="28">
        <v>201020</v>
      </c>
    </row>
    <row r="12" spans="1:3" ht="15" x14ac:dyDescent="0.3">
      <c r="A12" s="27" t="s">
        <v>59</v>
      </c>
      <c r="B12" s="28">
        <v>20026</v>
      </c>
    </row>
    <row r="13" spans="1:3" ht="15" x14ac:dyDescent="0.3">
      <c r="A13" s="27" t="s">
        <v>62</v>
      </c>
      <c r="B13" s="28">
        <v>1421275</v>
      </c>
    </row>
    <row r="14" spans="1:3" ht="15" x14ac:dyDescent="0.3">
      <c r="A14" s="27" t="s">
        <v>74</v>
      </c>
      <c r="B14" s="28">
        <v>97018</v>
      </c>
    </row>
    <row r="15" spans="1:3" ht="15" x14ac:dyDescent="0.3">
      <c r="A15" s="27" t="s">
        <v>80</v>
      </c>
      <c r="B15" s="28">
        <v>21780327</v>
      </c>
    </row>
    <row r="16" spans="1:3" ht="15" x14ac:dyDescent="0.3">
      <c r="A16" s="27" t="s">
        <v>124</v>
      </c>
      <c r="B16" s="28">
        <v>21837</v>
      </c>
    </row>
    <row r="17" spans="1:2" ht="15" x14ac:dyDescent="0.3">
      <c r="A17" s="27" t="s">
        <v>127</v>
      </c>
      <c r="B17" s="28">
        <v>253630</v>
      </c>
    </row>
    <row r="18" spans="1:2" ht="15" x14ac:dyDescent="0.3">
      <c r="A18" s="27" t="s">
        <v>132</v>
      </c>
      <c r="B18" s="28">
        <v>272115</v>
      </c>
    </row>
    <row r="19" spans="1:2" ht="15" x14ac:dyDescent="0.3">
      <c r="A19" s="27" t="s">
        <v>139</v>
      </c>
      <c r="B19" s="28">
        <v>962884</v>
      </c>
    </row>
    <row r="20" spans="1:2" ht="15" x14ac:dyDescent="0.3">
      <c r="A20" s="27" t="s">
        <v>152</v>
      </c>
      <c r="B20" s="28">
        <v>346896</v>
      </c>
    </row>
    <row r="21" spans="1:2" ht="15" x14ac:dyDescent="0.3">
      <c r="A21" s="27" t="s">
        <v>156</v>
      </c>
      <c r="B21" s="28">
        <v>37099</v>
      </c>
    </row>
    <row r="22" spans="1:2" ht="15" x14ac:dyDescent="0.3">
      <c r="A22" s="27" t="s">
        <v>161</v>
      </c>
      <c r="B22" s="28">
        <v>1083820</v>
      </c>
    </row>
    <row r="23" spans="1:2" ht="15" x14ac:dyDescent="0.3">
      <c r="A23" s="27" t="s">
        <v>175</v>
      </c>
      <c r="B23" s="28">
        <v>1220301</v>
      </c>
    </row>
    <row r="24" spans="1:2" ht="15" x14ac:dyDescent="0.3">
      <c r="A24" s="27" t="s">
        <v>181</v>
      </c>
      <c r="B24" s="28">
        <v>743869</v>
      </c>
    </row>
    <row r="25" spans="1:2" ht="15" x14ac:dyDescent="0.3">
      <c r="A25" s="27" t="s">
        <v>185</v>
      </c>
      <c r="B25" s="28">
        <v>2427065</v>
      </c>
    </row>
    <row r="26" spans="1:2" ht="15" x14ac:dyDescent="0.3">
      <c r="A26" s="27" t="s">
        <v>193</v>
      </c>
      <c r="B26" s="28">
        <v>39896</v>
      </c>
    </row>
    <row r="27" spans="1:2" ht="15" x14ac:dyDescent="0.3">
      <c r="A27" s="27" t="s">
        <v>196</v>
      </c>
      <c r="B27" s="28">
        <v>802839</v>
      </c>
    </row>
    <row r="28" spans="1:2" ht="15" x14ac:dyDescent="0.3">
      <c r="A28" s="27" t="s">
        <v>204</v>
      </c>
      <c r="B28" s="28">
        <v>103934</v>
      </c>
    </row>
    <row r="29" spans="1:2" ht="15" x14ac:dyDescent="0.3">
      <c r="A29" s="27" t="s">
        <v>209</v>
      </c>
      <c r="B29" s="28">
        <v>940313</v>
      </c>
    </row>
    <row r="30" spans="1:2" ht="15" x14ac:dyDescent="0.3">
      <c r="A30" s="27" t="s">
        <v>217</v>
      </c>
      <c r="B30" s="28">
        <v>99489</v>
      </c>
    </row>
    <row r="31" spans="1:2" ht="15" x14ac:dyDescent="0.3">
      <c r="A31" s="27" t="s">
        <v>222</v>
      </c>
      <c r="B31" s="28">
        <v>2473000</v>
      </c>
    </row>
    <row r="32" spans="1:2" ht="15" x14ac:dyDescent="0.3">
      <c r="A32" s="27" t="s">
        <v>235</v>
      </c>
      <c r="B32" s="28">
        <v>310020</v>
      </c>
    </row>
    <row r="33" spans="1:2" ht="15" x14ac:dyDescent="0.3">
      <c r="A33" s="27" t="s">
        <v>240</v>
      </c>
      <c r="B33" s="28">
        <v>25111</v>
      </c>
    </row>
    <row r="34" spans="1:2" ht="15" x14ac:dyDescent="0.3">
      <c r="A34" s="27" t="s">
        <v>243</v>
      </c>
      <c r="B34" s="28">
        <v>98070</v>
      </c>
    </row>
    <row r="35" spans="1:2" ht="15" x14ac:dyDescent="0.3">
      <c r="A35" s="27" t="s">
        <v>247</v>
      </c>
      <c r="B35" s="28">
        <v>402650</v>
      </c>
    </row>
    <row r="36" spans="1:2" ht="15" x14ac:dyDescent="0.3">
      <c r="A36" s="27" t="s">
        <v>254</v>
      </c>
      <c r="B36" s="28">
        <v>160057</v>
      </c>
    </row>
    <row r="37" spans="1:2" ht="15" x14ac:dyDescent="0.3">
      <c r="A37" s="27" t="s">
        <v>259</v>
      </c>
      <c r="B37" s="28">
        <v>326323</v>
      </c>
    </row>
    <row r="38" spans="1:2" ht="15" x14ac:dyDescent="0.3">
      <c r="A38" s="27" t="s">
        <v>264</v>
      </c>
      <c r="B38" s="28">
        <v>1034108</v>
      </c>
    </row>
    <row r="39" spans="1:2" ht="15" x14ac:dyDescent="0.3">
      <c r="A39" s="27" t="s">
        <v>272</v>
      </c>
      <c r="B39" s="28">
        <v>1566557</v>
      </c>
    </row>
    <row r="40" spans="1:2" ht="15.6" x14ac:dyDescent="0.3">
      <c r="A40" s="29" t="s">
        <v>294</v>
      </c>
      <c r="B40" s="54">
        <f>SUBTOTAL(109,Table3[Total Funding])</f>
        <v>42120196</v>
      </c>
    </row>
    <row r="41" spans="1:2" x14ac:dyDescent="0.3">
      <c r="B41"/>
    </row>
    <row r="42" spans="1:2" x14ac:dyDescent="0.3">
      <c r="B4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3F50-CFC0-44C9-A38A-C92D57456E4F}">
  <dimension ref="A1:D40"/>
  <sheetViews>
    <sheetView zoomScaleNormal="100" workbookViewId="0"/>
  </sheetViews>
  <sheetFormatPr defaultRowHeight="14.4" x14ac:dyDescent="0.3"/>
  <cols>
    <col min="1" max="1" width="18" customWidth="1"/>
    <col min="2" max="2" width="28.21875" style="18" bestFit="1" customWidth="1"/>
    <col min="3" max="4" width="17.77734375" customWidth="1"/>
  </cols>
  <sheetData>
    <row r="1" spans="1:4" ht="17.399999999999999" x14ac:dyDescent="0.3">
      <c r="A1" s="30" t="s">
        <v>0</v>
      </c>
      <c r="B1" s="32"/>
    </row>
    <row r="2" spans="1:4" ht="15.6" x14ac:dyDescent="0.3">
      <c r="A2" s="31" t="s">
        <v>1</v>
      </c>
      <c r="B2" s="32"/>
    </row>
    <row r="3" spans="1:4" ht="15.6" x14ac:dyDescent="0.3">
      <c r="A3" s="31" t="s">
        <v>293</v>
      </c>
      <c r="B3" s="32"/>
    </row>
    <row r="4" spans="1:4" ht="15.6" x14ac:dyDescent="0.3">
      <c r="A4" s="31" t="s">
        <v>301</v>
      </c>
      <c r="B4" s="33"/>
    </row>
    <row r="5" spans="1:4" ht="24" customHeight="1" x14ac:dyDescent="0.3">
      <c r="A5" s="57" t="s">
        <v>291</v>
      </c>
      <c r="B5" s="58" t="s">
        <v>292</v>
      </c>
      <c r="C5" s="59" t="s">
        <v>302</v>
      </c>
      <c r="D5" s="59" t="s">
        <v>305</v>
      </c>
    </row>
    <row r="6" spans="1:4" ht="15" x14ac:dyDescent="0.3">
      <c r="A6" s="27" t="s">
        <v>22</v>
      </c>
      <c r="B6" s="19">
        <v>15993839</v>
      </c>
      <c r="C6" s="19">
        <v>2665659</v>
      </c>
      <c r="D6" s="28">
        <v>1332818</v>
      </c>
    </row>
    <row r="7" spans="1:4" ht="15" x14ac:dyDescent="0.3">
      <c r="A7" s="27" t="s">
        <v>39</v>
      </c>
      <c r="B7" s="19">
        <v>76484</v>
      </c>
      <c r="C7" s="19">
        <v>12744</v>
      </c>
      <c r="D7" s="28">
        <v>6374</v>
      </c>
    </row>
    <row r="8" spans="1:4" ht="15" x14ac:dyDescent="0.3">
      <c r="A8" s="27" t="s">
        <v>44</v>
      </c>
      <c r="B8" s="19">
        <v>17628713</v>
      </c>
      <c r="C8" s="19">
        <v>2938133</v>
      </c>
      <c r="D8" s="28">
        <v>1469058</v>
      </c>
    </row>
    <row r="9" spans="1:4" ht="15" x14ac:dyDescent="0.3">
      <c r="A9" s="27" t="s">
        <v>13</v>
      </c>
      <c r="B9" s="19">
        <v>124654</v>
      </c>
      <c r="C9" s="19">
        <v>20774</v>
      </c>
      <c r="D9" s="28">
        <v>10388</v>
      </c>
    </row>
    <row r="10" spans="1:4" ht="15" x14ac:dyDescent="0.3">
      <c r="A10" s="27" t="s">
        <v>18</v>
      </c>
      <c r="B10" s="19">
        <v>360113</v>
      </c>
      <c r="C10" s="19">
        <v>60023</v>
      </c>
      <c r="D10" s="28">
        <v>30009</v>
      </c>
    </row>
    <row r="11" spans="1:4" ht="15" x14ac:dyDescent="0.3">
      <c r="A11" s="27" t="s">
        <v>56</v>
      </c>
      <c r="B11" s="19">
        <v>2412240</v>
      </c>
      <c r="C11" s="19">
        <v>402040</v>
      </c>
      <c r="D11" s="28">
        <v>201020</v>
      </c>
    </row>
    <row r="12" spans="1:4" ht="15" x14ac:dyDescent="0.3">
      <c r="A12" s="27" t="s">
        <v>59</v>
      </c>
      <c r="B12" s="19">
        <v>240313</v>
      </c>
      <c r="C12" s="19">
        <v>40053</v>
      </c>
      <c r="D12" s="28">
        <v>20026</v>
      </c>
    </row>
    <row r="13" spans="1:4" ht="15" x14ac:dyDescent="0.3">
      <c r="A13" s="27" t="s">
        <v>62</v>
      </c>
      <c r="B13" s="19">
        <v>17055307</v>
      </c>
      <c r="C13" s="19">
        <v>2842557</v>
      </c>
      <c r="D13" s="28">
        <v>1421275</v>
      </c>
    </row>
    <row r="14" spans="1:4" ht="15" x14ac:dyDescent="0.3">
      <c r="A14" s="27" t="s">
        <v>74</v>
      </c>
      <c r="B14" s="19">
        <v>1164221</v>
      </c>
      <c r="C14" s="19">
        <v>194041</v>
      </c>
      <c r="D14" s="28">
        <v>97018</v>
      </c>
    </row>
    <row r="15" spans="1:4" ht="15" x14ac:dyDescent="0.3">
      <c r="A15" s="27" t="s">
        <v>80</v>
      </c>
      <c r="B15" s="19">
        <v>261363911</v>
      </c>
      <c r="C15" s="19">
        <v>43560641</v>
      </c>
      <c r="D15" s="28">
        <v>21780327</v>
      </c>
    </row>
    <row r="16" spans="1:4" ht="15" x14ac:dyDescent="0.3">
      <c r="A16" s="27" t="s">
        <v>124</v>
      </c>
      <c r="B16" s="19">
        <v>262040</v>
      </c>
      <c r="C16" s="19">
        <v>43670</v>
      </c>
      <c r="D16" s="28">
        <v>21837</v>
      </c>
    </row>
    <row r="17" spans="1:4" ht="15" x14ac:dyDescent="0.3">
      <c r="A17" s="27" t="s">
        <v>127</v>
      </c>
      <c r="B17" s="19">
        <v>3043550</v>
      </c>
      <c r="C17" s="19">
        <v>507250</v>
      </c>
      <c r="D17" s="28">
        <v>253630</v>
      </c>
    </row>
    <row r="18" spans="1:4" ht="15" x14ac:dyDescent="0.3">
      <c r="A18" s="27" t="s">
        <v>132</v>
      </c>
      <c r="B18" s="19">
        <v>3265394</v>
      </c>
      <c r="C18" s="19">
        <v>544244</v>
      </c>
      <c r="D18" s="28">
        <v>272115</v>
      </c>
    </row>
    <row r="19" spans="1:4" ht="15" x14ac:dyDescent="0.3">
      <c r="A19" s="27" t="s">
        <v>139</v>
      </c>
      <c r="B19" s="19">
        <v>11554613</v>
      </c>
      <c r="C19" s="19">
        <v>1925773</v>
      </c>
      <c r="D19" s="28">
        <v>962884</v>
      </c>
    </row>
    <row r="20" spans="1:4" ht="15" x14ac:dyDescent="0.3">
      <c r="A20" s="27" t="s">
        <v>152</v>
      </c>
      <c r="B20" s="19">
        <v>4162748</v>
      </c>
      <c r="C20" s="19">
        <v>693788</v>
      </c>
      <c r="D20" s="28">
        <v>346896</v>
      </c>
    </row>
    <row r="21" spans="1:4" ht="15" x14ac:dyDescent="0.3">
      <c r="A21" s="27" t="s">
        <v>156</v>
      </c>
      <c r="B21" s="19">
        <v>445180</v>
      </c>
      <c r="C21" s="19">
        <v>74190</v>
      </c>
      <c r="D21" s="28">
        <v>37099</v>
      </c>
    </row>
    <row r="22" spans="1:4" ht="15" x14ac:dyDescent="0.3">
      <c r="A22" s="27" t="s">
        <v>161</v>
      </c>
      <c r="B22" s="19">
        <v>13005845</v>
      </c>
      <c r="C22" s="19">
        <v>2167645</v>
      </c>
      <c r="D22" s="28">
        <v>1083820</v>
      </c>
    </row>
    <row r="23" spans="1:4" ht="15" x14ac:dyDescent="0.3">
      <c r="A23" s="27" t="s">
        <v>175</v>
      </c>
      <c r="B23" s="19">
        <v>14643618</v>
      </c>
      <c r="C23" s="19">
        <v>2440608</v>
      </c>
      <c r="D23" s="28">
        <v>1220301</v>
      </c>
    </row>
    <row r="24" spans="1:4" ht="15" x14ac:dyDescent="0.3">
      <c r="A24" s="27" t="s">
        <v>181</v>
      </c>
      <c r="B24" s="19">
        <v>8926425</v>
      </c>
      <c r="C24" s="19">
        <v>1487735</v>
      </c>
      <c r="D24" s="28">
        <v>743869</v>
      </c>
    </row>
    <row r="25" spans="1:4" ht="15" x14ac:dyDescent="0.3">
      <c r="A25" s="27" t="s">
        <v>185</v>
      </c>
      <c r="B25" s="19">
        <v>29124783</v>
      </c>
      <c r="C25" s="19">
        <v>4854133</v>
      </c>
      <c r="D25" s="28">
        <v>2427065</v>
      </c>
    </row>
    <row r="26" spans="1:4" ht="15" x14ac:dyDescent="0.3">
      <c r="A26" s="27" t="s">
        <v>193</v>
      </c>
      <c r="B26" s="19">
        <v>478757</v>
      </c>
      <c r="C26" s="19">
        <v>79797</v>
      </c>
      <c r="D26" s="28">
        <v>39896</v>
      </c>
    </row>
    <row r="27" spans="1:4" ht="15" x14ac:dyDescent="0.3">
      <c r="A27" s="27" t="s">
        <v>196</v>
      </c>
      <c r="B27" s="19">
        <v>9634061</v>
      </c>
      <c r="C27" s="19">
        <v>1605671</v>
      </c>
      <c r="D27" s="28">
        <v>802839</v>
      </c>
    </row>
    <row r="28" spans="1:4" ht="15" x14ac:dyDescent="0.3">
      <c r="A28" s="27" t="s">
        <v>204</v>
      </c>
      <c r="B28" s="19">
        <v>1247216</v>
      </c>
      <c r="C28" s="19">
        <v>207876</v>
      </c>
      <c r="D28" s="28">
        <v>103934</v>
      </c>
    </row>
    <row r="29" spans="1:4" ht="15" x14ac:dyDescent="0.3">
      <c r="A29" s="27" t="s">
        <v>209</v>
      </c>
      <c r="B29" s="19">
        <v>11283767</v>
      </c>
      <c r="C29" s="19">
        <v>1880637</v>
      </c>
      <c r="D29" s="28">
        <v>940313</v>
      </c>
    </row>
    <row r="30" spans="1:4" ht="15" x14ac:dyDescent="0.3">
      <c r="A30" s="27" t="s">
        <v>217</v>
      </c>
      <c r="B30" s="19">
        <v>1193868</v>
      </c>
      <c r="C30" s="19">
        <v>198978</v>
      </c>
      <c r="D30" s="28">
        <v>99489</v>
      </c>
    </row>
    <row r="31" spans="1:4" ht="15" x14ac:dyDescent="0.3">
      <c r="A31" s="27" t="s">
        <v>222</v>
      </c>
      <c r="B31" s="19">
        <v>29676016</v>
      </c>
      <c r="C31" s="19">
        <v>4946016</v>
      </c>
      <c r="D31" s="28">
        <v>2473000</v>
      </c>
    </row>
    <row r="32" spans="1:4" ht="15" x14ac:dyDescent="0.3">
      <c r="A32" s="27" t="s">
        <v>235</v>
      </c>
      <c r="B32" s="19">
        <v>3720235</v>
      </c>
      <c r="C32" s="19">
        <v>620035</v>
      </c>
      <c r="D32" s="28">
        <v>310020</v>
      </c>
    </row>
    <row r="33" spans="1:4" ht="15" x14ac:dyDescent="0.3">
      <c r="A33" s="27" t="s">
        <v>240</v>
      </c>
      <c r="B33" s="19">
        <v>301332</v>
      </c>
      <c r="C33" s="19">
        <v>50222</v>
      </c>
      <c r="D33" s="28">
        <v>25111</v>
      </c>
    </row>
    <row r="34" spans="1:4" ht="15" x14ac:dyDescent="0.3">
      <c r="A34" s="27" t="s">
        <v>243</v>
      </c>
      <c r="B34" s="19">
        <v>1176844</v>
      </c>
      <c r="C34" s="19">
        <v>196144</v>
      </c>
      <c r="D34" s="28">
        <v>98070</v>
      </c>
    </row>
    <row r="35" spans="1:4" ht="15" x14ac:dyDescent="0.3">
      <c r="A35" s="27" t="s">
        <v>247</v>
      </c>
      <c r="B35" s="19">
        <v>4831808</v>
      </c>
      <c r="C35" s="19">
        <v>805308</v>
      </c>
      <c r="D35" s="28">
        <v>402650</v>
      </c>
    </row>
    <row r="36" spans="1:4" ht="15" x14ac:dyDescent="0.3">
      <c r="A36" s="27" t="s">
        <v>254</v>
      </c>
      <c r="B36" s="19">
        <v>1920680</v>
      </c>
      <c r="C36" s="19">
        <v>320110</v>
      </c>
      <c r="D36" s="28">
        <v>160057</v>
      </c>
    </row>
    <row r="37" spans="1:4" ht="15" x14ac:dyDescent="0.3">
      <c r="A37" s="27" t="s">
        <v>259</v>
      </c>
      <c r="B37" s="19">
        <v>3915881</v>
      </c>
      <c r="C37" s="19">
        <v>652651</v>
      </c>
      <c r="D37" s="28">
        <v>326323</v>
      </c>
    </row>
    <row r="38" spans="1:4" ht="15" x14ac:dyDescent="0.3">
      <c r="A38" s="27" t="s">
        <v>264</v>
      </c>
      <c r="B38" s="19">
        <v>12409279</v>
      </c>
      <c r="C38" s="19">
        <v>2068199</v>
      </c>
      <c r="D38" s="28">
        <v>1034108</v>
      </c>
    </row>
    <row r="39" spans="1:4" ht="15" x14ac:dyDescent="0.3">
      <c r="A39" s="27" t="s">
        <v>272</v>
      </c>
      <c r="B39" s="19">
        <v>18798676</v>
      </c>
      <c r="C39" s="19">
        <v>3133106</v>
      </c>
      <c r="D39" s="28">
        <v>1566557</v>
      </c>
    </row>
    <row r="40" spans="1:4" ht="15.6" x14ac:dyDescent="0.3">
      <c r="A40" s="29" t="s">
        <v>294</v>
      </c>
      <c r="B40" s="60">
        <f>SUBTOTAL(109,Table4[Total Funding])</f>
        <v>505442411</v>
      </c>
      <c r="C40" s="60">
        <f>SUBTOTAL(109,Table4[July–August])</f>
        <v>84240451</v>
      </c>
      <c r="D40" s="54">
        <f>SUBTOTAL(109,Table4[Sept–June])</f>
        <v>42120196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2024–25 CAEP Funding</vt:lpstr>
      <vt:lpstr>County Summary Jul–Aug</vt:lpstr>
      <vt:lpstr>County Summary Sept–June</vt:lpstr>
      <vt:lpstr>Total County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Recip2-24:CA Adult Education Program (CA Dept of Education)</dc:title>
  <dc:subject>Schedule of apportionment payments for the California Adult Education (CAEP) Fiscal Year 2024-25.</dc:subject>
  <dc:creator/>
  <cp:keywords/>
  <cp:lastModifiedBy/>
  <dcterms:created xsi:type="dcterms:W3CDTF">2024-09-09T20:20:46Z</dcterms:created>
  <dcterms:modified xsi:type="dcterms:W3CDTF">2024-09-10T19:31:50Z</dcterms:modified>
  <cp:category/>
</cp:coreProperties>
</file>