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14842B49-EF45-4372-A2D0-04E9F941EE84}" xr6:coauthVersionLast="47" xr6:coauthVersionMax="47" xr10:uidLastSave="{00000000-0000-0000-0000-000000000000}"/>
  <bookViews>
    <workbookView xWindow="-10680" yWindow="-21240" windowWidth="37665" windowHeight="19800" xr2:uid="{69A59808-18FC-4942-91A0-6D906A17A958}"/>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3" l="1"/>
  <c r="D24" i="3" s="1"/>
  <c r="D15" i="3"/>
  <c r="D19" i="2"/>
  <c r="D23" i="2" s="1"/>
  <c r="D14" i="2"/>
  <c r="D20" i="2" s="1"/>
  <c r="D21" i="3" l="1"/>
  <c r="D23" i="3" s="1"/>
  <c r="D25" i="3" s="1"/>
  <c r="D22" i="2"/>
  <c r="D24" i="2" s="1"/>
  <c r="D21" i="2"/>
  <c r="D22" i="3" l="1"/>
  <c r="D32" i="1"/>
  <c r="D36" i="1" s="1"/>
  <c r="D26" i="1"/>
  <c r="D20" i="1"/>
  <c r="D14" i="1"/>
  <c r="D33" i="1" l="1"/>
  <c r="D21" i="1"/>
  <c r="D34" i="1" s="1"/>
  <c r="D35" i="1" l="1"/>
  <c r="D37" i="1" s="1"/>
</calcChain>
</file>

<file path=xl/sharedStrings.xml><?xml version="1.0" encoding="utf-8"?>
<sst xmlns="http://schemas.openxmlformats.org/spreadsheetml/2006/main" count="232" uniqueCount="106">
  <si>
    <t>Note: Refer to instructions for more detail (link below). For Steps 1 and 2 enter positive numbers only.</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</si>
  <si>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</si>
  <si>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</si>
  <si>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</si>
  <si>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</si>
  <si>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</si>
  <si>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</si>
  <si>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</si>
  <si>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</si>
  <si>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</si>
  <si>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</si>
  <si>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</si>
  <si>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</si>
  <si>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</si>
  <si>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</si>
  <si>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</si>
  <si>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</si>
  <si>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</si>
  <si>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</si>
  <si>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</si>
  <si>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</si>
  <si>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</si>
  <si>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</si>
  <si>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</si>
  <si>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</si>
  <si>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</si>
  <si>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</si>
  <si>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</si>
  <si>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</si>
  <si>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</si>
  <si>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</si>
  <si>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</si>
  <si>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</si>
  <si>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</si>
  <si>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B.1.a</t>
  </si>
  <si>
    <t>B.1.b</t>
  </si>
  <si>
    <t>B.1.c</t>
  </si>
  <si>
    <t>B.1.d</t>
  </si>
  <si>
    <r>
      <t xml:space="preserve">Net independent study ADA </t>
    </r>
    <r>
      <rPr>
        <sz val="12"/>
        <color indexed="8"/>
        <rFont val="Arial"/>
        <family val="2"/>
      </rPr>
      <t>(= B.1 - B.1.a - B.1.b - B.1.c)</t>
    </r>
  </si>
  <si>
    <t>B.2</t>
  </si>
  <si>
    <t>B.2.a</t>
  </si>
  <si>
    <t>B.2.b</t>
  </si>
  <si>
    <t>B.2.c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</si>
  <si>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</si>
  <si>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</si>
  <si>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</si>
  <si>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</si>
  <si>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</si>
  <si>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</si>
  <si>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</si>
  <si>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</si>
  <si>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</si>
  <si>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</si>
  <si>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</si>
  <si>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</si>
  <si>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</si>
  <si>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</si>
  <si>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</si>
  <si>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N/A</t>
  </si>
  <si>
    <t>California Department of Education</t>
  </si>
  <si>
    <t>School Fiscal Services Division</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</si>
  <si>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</si>
  <si>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</si>
  <si>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</si>
  <si>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</si>
  <si>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</si>
  <si>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</si>
  <si>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</si>
  <si>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Course-based independent study (CBIS) ADA </t>
  </si>
  <si>
    <r>
      <t>Net traditional independent study ADA</t>
    </r>
    <r>
      <rPr>
        <sz val="12"/>
        <color indexed="8"/>
        <rFont val="Arial"/>
        <family val="2"/>
      </rPr>
      <t xml:space="preserve"> (= B.1 - B.1.a - B.1.b)</t>
    </r>
  </si>
  <si>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</si>
  <si>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</si>
  <si>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</si>
  <si>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</si>
  <si>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</si>
  <si>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Total ADA for full-time traditional independent study included in A.1.a</t>
  </si>
  <si>
    <t xml:space="preserve">Less: Full-time traditional independent study ADA generated by special education pupils enrolled in special day classes on a full-time basis </t>
  </si>
  <si>
    <t xml:space="preserve">Less: Full-time traditional independent study ADA generated by pupils in Necessary Small Schools </t>
  </si>
  <si>
    <t xml:space="preserve">Total FTE certificated employees providing instruction to full-time traditional independent study pupils </t>
  </si>
  <si>
    <r>
      <t>Traditional Independent study ratio</t>
    </r>
    <r>
      <rPr>
        <sz val="12"/>
        <color indexed="8"/>
        <rFont val="Arial"/>
        <family val="2"/>
      </rPr>
      <t xml:space="preserve"> (net independent study ADA [B.1.c] divided by net FTE certificated employees providing instruction to independent study pupils [B.2.d])  </t>
    </r>
  </si>
  <si>
    <r>
      <t>Traditional Independent study ratio</t>
    </r>
    <r>
      <rPr>
        <sz val="12"/>
        <color indexed="8"/>
        <rFont val="Arial"/>
        <family val="2"/>
      </rPr>
      <t xml:space="preserve"> (net traditional independent study ADA divided by net FTE certificated employees providing instruction to independent study pupils) </t>
    </r>
  </si>
  <si>
    <t xml:space="preserve">Total traditional independent study ADA to be reported in the charter school's P-2 attendance data submission from any applicable Principal Apportionment Data Collection (PADC) Web Application data entry screen </t>
  </si>
  <si>
    <t>Total ADA for full-time traditional independent study included in ADA to be reported in the County Office of Education's (COE) P-2 Attendance data submission from any COE Principal Apportionment Data Collection (PADC) Web Application data entry screen</t>
  </si>
  <si>
    <t>Total ADA to be reported on lines A-1 and A-5 of the school district’s P-2 attendance data submission from any applicable school district Principal Apportionment Data Collection (PADC) Web Application data entry screen.</t>
  </si>
  <si>
    <t>Total FTE certificated employees providing instruction to full-time traditional independent study pupils in B.1.</t>
  </si>
  <si>
    <t xml:space="preserve">Less: FTE certificated employees who provide  instruction in Necessary Small Schools </t>
  </si>
  <si>
    <t xml:space="preserve">Less: FTE certificated employees who provide  instruction to special day class pupils </t>
  </si>
  <si>
    <t xml:space="preserve">Less: FTE certificated employees whose services supplement direct instruction or who perform administrative duties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</si>
  <si>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</si>
  <si>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 xml:space="preserve">Less: FTE certificated employees who provide independent study instruction to special day class pupils </t>
  </si>
  <si>
    <t xml:space="preserve">Less: Traditional Independent study ADA generated by special education pupils enrolled in special day classes on a full-time basis </t>
  </si>
  <si>
    <t xml:space="preserve">Less: FTE certificated employees whose services supplement direct instruction or who perform administrative duties. An "FTE" means an employee who is required to work a minimum 6-hour day and 175 days per fiscal year. </t>
  </si>
  <si>
    <r>
      <t xml:space="preserve">LEGEND: </t>
    </r>
    <r>
      <rPr>
        <sz val="12"/>
        <color theme="1"/>
        <rFont val="Arial"/>
        <family val="2"/>
      </rPr>
      <t>FY = Fiscal Year, ADA = Average Daily Attendance, FTE = Full-Time Equivalent</t>
    </r>
  </si>
  <si>
    <t xml:space="preserve">FY 2023–24 Traditional Independent Study Ratio Calculations for Charter Schools Example </t>
  </si>
  <si>
    <t>December 2023</t>
  </si>
  <si>
    <t>FY 2023–24 Traditional Independent Study Ratio Calculations for County Offices of Education Example</t>
  </si>
  <si>
    <t xml:space="preserve">FY 2023–24 Traditional Independent Study Ratio Calculations for School Districts Example </t>
  </si>
  <si>
    <r>
      <t xml:space="preserve">Less: Full-time traditional independent study ADA generated by pupils </t>
    </r>
    <r>
      <rPr>
        <sz val="12"/>
        <rFont val="Arial"/>
        <family val="2"/>
      </rPr>
      <t>who turn 19 years old during the school year</t>
    </r>
  </si>
  <si>
    <r>
      <t xml:space="preserve">Less: FTE certificated employees who provide full-time traditional independent study instruction to pupils </t>
    </r>
    <r>
      <rPr>
        <sz val="12"/>
        <rFont val="Arial"/>
        <family val="2"/>
      </rPr>
      <t>who turn 19 years old during the school year</t>
    </r>
  </si>
  <si>
    <t>https://cde.ca.gov/sp/eo/is/iscalcinstr2324.asp</t>
  </si>
  <si>
    <r>
      <t xml:space="preserve">Subtract excess ADA from ADA reported on Line </t>
    </r>
    <r>
      <rPr>
        <sz val="12"/>
        <rFont val="Arial"/>
        <family val="2"/>
      </rPr>
      <t>C-1</t>
    </r>
    <r>
      <rPr>
        <sz val="12"/>
        <color theme="1"/>
        <rFont val="Arial"/>
        <family val="2"/>
      </rPr>
      <t xml:space="preserve"> of the charter school P-2 and Annual attendance data submission from any applicable charter school entry screen. Report excess ADA by grade span on Line E-</t>
    </r>
    <r>
      <rPr>
        <strike/>
        <sz val="12"/>
        <rFont val="Arial"/>
        <family val="2"/>
      </rPr>
      <t>4</t>
    </r>
    <r>
      <rPr>
        <sz val="12"/>
        <color theme="1"/>
        <rFont val="Arial"/>
        <family val="2"/>
      </rPr>
      <t xml:space="preserve"> of the P-2 and Annual Charter School Attendance entry screen or Line J-1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r>
  </si>
  <si>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</si>
  <si>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multiplied by the net FTE certificated employees providing instruction to net independent study pupils in Step 2)</t>
    </r>
  </si>
  <si>
    <r>
      <t>Excess ADA</t>
    </r>
    <r>
      <rPr>
        <sz val="12"/>
        <color indexed="8"/>
        <rFont val="Arial"/>
        <family val="2"/>
      </rPr>
      <t xml:space="preserve">  (excess ADA per FTE in C.2 multiplied by the net FTE certificated employees providing instruction to net independent study pupils in Step 2)</t>
    </r>
  </si>
  <si>
    <t>If A.1 is less than B.3, subtract the traditional independent study ratio from the comparative ratio to determine the excess ADA per FTE (if A.1 &lt; B.3, = B.3 - A.1)</t>
  </si>
  <si>
    <t xml:space="preserve">Total FTE certificated employees providing instruction to traditional independent study pupils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</si>
</sst>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6" x14ac:knownFonts="1">
    <font>
      <sz val="11"/>
      <color theme="1"/>
      <name val="Calibri"/>
      <family val="2"/>
      <scheme val="minor"/>
    </font>
    <font>
      <sz val="12"/>
      <color theme="1"/>
      <name val="Arial"/>
      <family val="2"/>
    </font>
    <font>
      <sz val="12"/>
      <color theme="1"/>
      <name val="Arial"/>
      <family val="2"/>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u/>
      <sz val="12"/>
      <color theme="10"/>
      <name val="Arial"/>
      <family val="2"/>
    </font>
    <font>
      <b/>
      <sz val="12"/>
      <color indexed="8"/>
      <name val="Arial"/>
      <family val="2"/>
    </font>
    <font>
      <strike/>
      <sz val="12"/>
      <name val="Arial"/>
      <family val="2"/>
    </font>
  </fonts>
  <fills count="3">
    <fill>
      <patternFill patternType="none"/>
    </fill>
    <fill>
      <patternFill patternType="gray125"/>
    </fill>
    <fill>
      <patternFill patternType="solid">
        <fgColor rgb="FF135EA4"/>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pplyNumberFormat="0" applyFont="0" applyFill="0" applyBorder="0" applyAlignment="0" applyProtection="0"/>
    <xf numFmtId="0" fontId="3" fillId="0" borderId="0" applyNumberFormat="0" applyFill="0" applyAlignment="0" applyProtection="0"/>
    <xf numFmtId="0" fontId="13" fillId="0" borderId="0" applyNumberFormat="0" applyFill="0" applyBorder="0" applyAlignment="0" applyProtection="0"/>
  </cellStyleXfs>
  <cellXfs count="50">
    <xf numFmtId="0" fontId="0" fillId="0" borderId="0" xfId="0"/>
    <xf numFmtId="0" fontId="3" fillId="0" borderId="0" xfId="1" applyFill="1" applyAlignment="1">
      <alignment horizontal="left"/>
    </xf>
    <xf numFmtId="0" fontId="1" fillId="0" borderId="8" xfId="0" applyFont="1" applyFill="1" applyBorder="1" applyAlignment="1">
      <alignment wrapText="1"/>
    </xf>
    <xf numFmtId="0" fontId="2" fillId="0" borderId="5" xfId="0" applyFont="1" applyFill="1" applyBorder="1" applyAlignment="1">
      <alignment wrapText="1"/>
    </xf>
    <xf numFmtId="0" fontId="13" fillId="0" borderId="0" xfId="2" applyFill="1"/>
    <xf numFmtId="0" fontId="4" fillId="0" borderId="0" xfId="0" applyFont="1" applyFill="1" applyBorder="1" applyAlignment="1">
      <alignment horizontal="centerContinuous" wrapText="1"/>
    </xf>
    <xf numFmtId="0" fontId="3" fillId="0" borderId="0" xfId="0" applyFont="1" applyFill="1" applyBorder="1" applyAlignment="1">
      <alignment horizontal="centerContinuous" wrapText="1"/>
    </xf>
    <xf numFmtId="0" fontId="5" fillId="0" borderId="0" xfId="0" applyFont="1" applyFill="1" applyAlignment="1">
      <alignment horizontal="left"/>
    </xf>
    <xf numFmtId="0" fontId="6" fillId="0" borderId="0" xfId="0" applyFont="1" applyFill="1" applyAlignment="1">
      <alignment horizontal="centerContinuous"/>
    </xf>
    <xf numFmtId="0" fontId="7" fillId="0" borderId="0" xfId="0" applyFont="1" applyFill="1"/>
    <xf numFmtId="0" fontId="8" fillId="0" borderId="0" xfId="0" applyFont="1" applyFill="1"/>
    <xf numFmtId="0" fontId="9" fillId="0" borderId="0" xfId="0" applyFont="1" applyFill="1"/>
    <xf numFmtId="0" fontId="8" fillId="0" borderId="0" xfId="0" applyFont="1" applyFill="1" applyAlignment="1">
      <alignment horizontal="left" vertical="top"/>
    </xf>
    <xf numFmtId="0" fontId="8" fillId="0" borderId="0" xfId="0" applyFont="1" applyFill="1" applyAlignment="1">
      <alignment horizontal="centerContinuous" vertical="justify"/>
    </xf>
    <xf numFmtId="0" fontId="8" fillId="0" borderId="4" xfId="0" applyFont="1" applyFill="1" applyBorder="1" applyAlignment="1">
      <alignment horizontal="center" wrapText="1"/>
    </xf>
    <xf numFmtId="0" fontId="8" fillId="0" borderId="5" xfId="0" applyFont="1" applyFill="1" applyBorder="1" applyAlignment="1">
      <alignment horizontal="center" vertical="center" wrapText="1"/>
    </xf>
    <xf numFmtId="0" fontId="1" fillId="0" borderId="5" xfId="0" applyFont="1" applyFill="1" applyBorder="1" applyAlignment="1">
      <alignment wrapText="1"/>
    </xf>
    <xf numFmtId="164" fontId="8" fillId="0" borderId="6" xfId="0" applyNumberFormat="1" applyFont="1" applyFill="1" applyBorder="1" applyAlignment="1">
      <alignment horizontal="center" wrapText="1"/>
    </xf>
    <xf numFmtId="0" fontId="8" fillId="0" borderId="5" xfId="0" applyFont="1" applyFill="1" applyBorder="1" applyAlignment="1">
      <alignment wrapText="1"/>
    </xf>
    <xf numFmtId="0" fontId="10" fillId="0" borderId="5" xfId="0" applyFont="1" applyFill="1" applyBorder="1" applyAlignment="1">
      <alignment horizontal="right"/>
    </xf>
    <xf numFmtId="164" fontId="10" fillId="0" borderId="6" xfId="0" applyNumberFormat="1" applyFont="1" applyFill="1" applyBorder="1" applyAlignment="1">
      <alignment horizontal="center" wrapText="1"/>
    </xf>
    <xf numFmtId="0" fontId="10" fillId="0" borderId="5" xfId="0" applyFont="1" applyFill="1" applyBorder="1" applyAlignment="1">
      <alignment horizontal="right" wrapText="1"/>
    </xf>
    <xf numFmtId="0" fontId="10" fillId="0" borderId="5" xfId="0" applyFont="1" applyFill="1" applyBorder="1" applyAlignment="1">
      <alignment wrapText="1"/>
    </xf>
    <xf numFmtId="0" fontId="12" fillId="0" borderId="4" xfId="0" applyFont="1" applyFill="1" applyBorder="1" applyAlignment="1">
      <alignment horizont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wrapText="1"/>
    </xf>
    <xf numFmtId="0" fontId="12" fillId="0" borderId="8" xfId="0" applyFont="1" applyFill="1" applyBorder="1" applyAlignment="1">
      <alignment horizontal="center" vertical="top" wrapText="1"/>
    </xf>
    <xf numFmtId="0" fontId="8" fillId="0" borderId="9" xfId="0" applyFont="1" applyFill="1" applyBorder="1" applyAlignment="1">
      <alignment horizontal="center"/>
    </xf>
    <xf numFmtId="0" fontId="0" fillId="0" borderId="0" xfId="0" applyFill="1"/>
    <xf numFmtId="49" fontId="1" fillId="0" borderId="0" xfId="0" applyNumberFormat="1" applyFont="1" applyFill="1"/>
    <xf numFmtId="0" fontId="2" fillId="0" borderId="0" xfId="0" applyFont="1" applyFill="1"/>
    <xf numFmtId="0" fontId="2" fillId="0" borderId="0" xfId="0" applyFont="1" applyFill="1" applyAlignment="1">
      <alignment horizontal="left" vertical="top"/>
    </xf>
    <xf numFmtId="0" fontId="2" fillId="0" borderId="0" xfId="0" applyFont="1" applyFill="1" applyAlignment="1">
      <alignment horizontal="centerContinuous" vertical="justify"/>
    </xf>
    <xf numFmtId="0" fontId="2" fillId="0" borderId="5" xfId="0" applyFont="1" applyFill="1" applyBorder="1" applyAlignment="1">
      <alignment horizontal="center" wrapText="1"/>
    </xf>
    <xf numFmtId="164" fontId="2" fillId="0" borderId="5" xfId="0" applyNumberFormat="1" applyFont="1" applyFill="1" applyBorder="1" applyAlignment="1">
      <alignment horizontal="center" wrapText="1"/>
    </xf>
    <xf numFmtId="164" fontId="10" fillId="0" borderId="5" xfId="0" applyNumberFormat="1" applyFont="1" applyFill="1" applyBorder="1" applyAlignment="1">
      <alignment horizontal="center" wrapText="1"/>
    </xf>
    <xf numFmtId="0" fontId="11" fillId="0" borderId="5" xfId="0" applyFont="1" applyFill="1" applyBorder="1" applyAlignment="1">
      <alignment horizontal="right" wrapText="1"/>
    </xf>
    <xf numFmtId="0" fontId="12" fillId="0" borderId="5" xfId="0" applyFont="1" applyFill="1" applyBorder="1" applyAlignment="1">
      <alignment horizontal="center" wrapText="1"/>
    </xf>
    <xf numFmtId="0" fontId="2" fillId="0" borderId="5" xfId="0" applyFont="1" applyFill="1" applyBorder="1" applyAlignment="1">
      <alignment horizontal="center"/>
    </xf>
    <xf numFmtId="0" fontId="2" fillId="0" borderId="0" xfId="0" applyFont="1" applyFill="1" applyAlignment="1">
      <alignment horizontal="left" indent="7"/>
    </xf>
    <xf numFmtId="0" fontId="2" fillId="0" borderId="4" xfId="0" applyFont="1" applyFill="1" applyBorder="1" applyAlignment="1">
      <alignment horizontal="center" wrapText="1"/>
    </xf>
    <xf numFmtId="0" fontId="1" fillId="0" borderId="5" xfId="0" applyFont="1" applyFill="1" applyBorder="1" applyAlignment="1">
      <alignment vertical="center" wrapText="1"/>
    </xf>
    <xf numFmtId="164" fontId="2" fillId="0" borderId="6" xfId="0" applyNumberFormat="1" applyFont="1" applyFill="1" applyBorder="1" applyAlignment="1">
      <alignment horizontal="center" wrapText="1"/>
    </xf>
    <xf numFmtId="0" fontId="2" fillId="0" borderId="5" xfId="0" applyFont="1" applyFill="1" applyBorder="1" applyAlignment="1">
      <alignment horizontal="right" wrapText="1"/>
    </xf>
    <xf numFmtId="0" fontId="12" fillId="0" borderId="8" xfId="0" applyFont="1" applyFill="1" applyBorder="1" applyAlignment="1">
      <alignment horizontal="center" wrapText="1"/>
    </xf>
    <xf numFmtId="0" fontId="2" fillId="0" borderId="9" xfId="0" applyFont="1" applyFill="1" applyBorder="1" applyAlignment="1">
      <alignment horizontal="center"/>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5" xfId="0" applyFont="1" applyFill="1" applyBorder="1" applyAlignment="1">
      <alignment horizontal="center" wrapText="1"/>
    </xf>
  </cellXfs>
  <cellStyles count="3">
    <cellStyle name="Heading 1" xfId="1" builtinId="16" customBuiltin="1"/>
    <cellStyle name="Hyperlink" xfId="2" builtinId="8" customBuiltin="1"/>
    <cellStyle name="Normal" xfId="0" builtinId="0" customBuiltin="1"/>
  </cellStyles>
  <dxfs count="25">
    <dxf>
      <numFmt numFmtId="164" formatCode="#,##0.0_);[Red]\(#,##0.0\)"/>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rgb="FF135EA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0.0_);[Red]\(#,##0.0\)"/>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rgb="FF135EA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diagonalUp="0" diagonalDown="0">
        <left style="thin">
          <color indexed="64"/>
        </left>
        <right/>
        <top style="thin">
          <color indexed="64"/>
        </top>
        <bottom style="thin">
          <color indexed="64"/>
        </bottom>
      </border>
      <protection locked="1" hidden="0"/>
    </dxf>
    <dxf>
      <fill>
        <patternFill patternType="none">
          <fgColor indexed="64"/>
          <bgColor auto="1"/>
        </patternFill>
      </fill>
      <alignment horizontal="general"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8CC6A1-9374-4B5F-A811-B697BA282181}" name="Table1" displayName="Table1" ref="A9:D38" totalsRowShown="0" headerRowDxfId="24" dataDxfId="22" headerRowBorderDxfId="23" tableBorderDxfId="21" totalsRowBorderDxfId="20" headerRowCellStyle="Normal" dataCellStyle="Normal">
  <tableColumns count="4">
    <tableColumn id="1" xr3:uid="{4BC1EDF5-AB25-43BC-928A-A31554902E37}" name="SECTION" dataDxfId="19" dataCellStyle="Normal"/>
    <tableColumn id="2" xr3:uid="{27350945-C6E8-482F-9973-E1FFEE07B4E3}" name="RATIO" dataDxfId="18" dataCellStyle="Normal"/>
    <tableColumn id="3" xr3:uid="{B0AC33F6-8BCA-4808-917F-30D36B753DCE}" name="INSTRUCTIONS" dataDxfId="17" dataCellStyle="Normal"/>
    <tableColumn id="4" xr3:uid="{EB66E832-5860-4825-AE1C-F14FC28BB8D3}" name="RESULT" dataDxfId="16" dataCellStyle="Normal"/>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School Distric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B004AD-E0BF-4C5A-8D77-3B7427CDB1AB}" name="Table18" displayName="Table18" ref="A9:D25" totalsRowShown="0" headerRowDxfId="15" dataDxfId="13" headerRowBorderDxfId="14" headerRowCellStyle="Normal" dataCellStyle="Normal">
  <tableColumns count="4">
    <tableColumn id="1" xr3:uid="{12729CCA-3C78-44F8-83F9-898271D1E5E4}" name="SECTION" dataDxfId="12" dataCellStyle="Normal"/>
    <tableColumn id="2" xr3:uid="{31BD1DA2-1E59-4E77-802C-674FA2BB363E}" name="RATIO" dataDxfId="11" dataCellStyle="Normal"/>
    <tableColumn id="3" xr3:uid="{4D212B15-3978-4397-AF02-AB51DDF12B41}" name="INSTRUCTIONS" dataDxfId="10" dataCellStyle="Normal"/>
    <tableColumn id="4" xr3:uid="{0F8FF973-1D0C-4B2D-9ED1-D1F0ED6A6439}" name="RESULT" dataDxfId="9" dataCellStyle="Normal"/>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B8E147-A8AE-41B2-82A1-A4D8338F2B9F}" name="Table1811" displayName="Table1811" ref="A10:D26" totalsRowShown="0" headerRowDxfId="8" dataDxfId="6" headerRowBorderDxfId="7" tableBorderDxfId="5" totalsRowBorderDxfId="4" headerRowCellStyle="Normal" dataCellStyle="Normal">
  <tableColumns count="4">
    <tableColumn id="1" xr3:uid="{64CDE3B4-57E4-45FC-A5F2-B34A12C56B99}" name="SECTION" dataDxfId="3" dataCellStyle="Normal"/>
    <tableColumn id="2" xr3:uid="{62AD80AD-F307-4674-9BCB-D6EF20D412F3}" name="RATIO" dataDxfId="2" dataCellStyle="Normal"/>
    <tableColumn id="3" xr3:uid="{9A68C898-1BF1-46C5-BCA6-F1BC26C5ED7D}" name="INSTRUCTIONS" dataDxfId="1" dataCellStyle="Normal"/>
    <tableColumn id="4" xr3:uid="{A1C53EDF-9E83-4AC1-9F61-B5C19D7DCD74}" name="RESULT" dataDxfId="0" dataCellStyle="Normal"/>
  </tableColumns>
  <tableStyleInfo name="TableStyleLight9"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iscalcinstr2324.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iscalcinstr2324.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cde.ca.gov/sp/eo/is/iscalcinstr2324.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50334-7D7E-4CC8-BC92-0B5901B1C566}">
  <dimension ref="A1:D41"/>
  <sheetViews>
    <sheetView showGridLines="0" tabSelected="1" zoomScaleNormal="100" workbookViewId="0"/>
  </sheetViews>
  <sheetFormatPr defaultRowHeight="14.4" x14ac:dyDescent="0.3"/>
  <cols>
    <col min="1" max="1" width="13.5546875" customWidth="1"/>
    <col min="2" max="2" width="16.5546875" customWidth="1"/>
    <col min="3" max="3" width="101.5546875" customWidth="1"/>
    <col min="4" max="4" width="15.44140625" customWidth="1"/>
  </cols>
  <sheetData>
    <row r="1" spans="1:4" ht="22.8" x14ac:dyDescent="0.4">
      <c r="A1" s="1" t="s">
        <v>96</v>
      </c>
      <c r="B1" s="5"/>
      <c r="C1" s="5"/>
      <c r="D1" s="6"/>
    </row>
    <row r="2" spans="1:4" ht="21" x14ac:dyDescent="0.4">
      <c r="A2" s="7" t="s">
        <v>0</v>
      </c>
      <c r="B2" s="8"/>
      <c r="C2" s="8"/>
      <c r="D2" s="9"/>
    </row>
    <row r="3" spans="1:4" ht="21.9" customHeight="1" x14ac:dyDescent="0.3">
      <c r="A3" s="4" t="s">
        <v>99</v>
      </c>
      <c r="B3" s="10"/>
      <c r="C3" s="10"/>
      <c r="D3" s="10"/>
    </row>
    <row r="4" spans="1:4" ht="15.6" x14ac:dyDescent="0.3">
      <c r="A4" s="11" t="s">
        <v>92</v>
      </c>
      <c r="B4" s="10"/>
      <c r="C4" s="10"/>
      <c r="D4" s="10"/>
    </row>
    <row r="5" spans="1:4" ht="15.6" x14ac:dyDescent="0.3">
      <c r="A5" s="12" t="s">
        <v>1</v>
      </c>
      <c r="B5" s="13"/>
      <c r="C5" s="13"/>
      <c r="D5" s="13"/>
    </row>
    <row r="6" spans="1:4" ht="15.6" x14ac:dyDescent="0.3">
      <c r="A6" s="10" t="s">
        <v>2</v>
      </c>
      <c r="B6" s="10"/>
      <c r="C6" s="10"/>
      <c r="D6" s="10"/>
    </row>
    <row r="7" spans="1:4" ht="15.6" x14ac:dyDescent="0.3">
      <c r="A7" s="10" t="s">
        <v>3</v>
      </c>
      <c r="B7" s="10"/>
      <c r="C7" s="10"/>
      <c r="D7" s="10"/>
    </row>
    <row r="8" spans="1:4" ht="15.6" x14ac:dyDescent="0.3">
      <c r="A8" s="10" t="s">
        <v>4</v>
      </c>
      <c r="B8" s="10"/>
      <c r="C8" s="10"/>
      <c r="D8" s="10"/>
    </row>
    <row r="9" spans="1:4" ht="15.6" x14ac:dyDescent="0.3">
      <c r="A9" s="46" t="s">
        <v>5</v>
      </c>
      <c r="B9" s="47" t="s">
        <v>6</v>
      </c>
      <c r="C9" s="47" t="s">
        <v>7</v>
      </c>
      <c r="D9" s="48" t="s">
        <v>8</v>
      </c>
    </row>
    <row r="10" spans="1:4" ht="45.6" x14ac:dyDescent="0.3">
      <c r="A10" s="14" t="s">
        <v>9</v>
      </c>
      <c r="B10" s="15" t="s">
        <v>10</v>
      </c>
      <c r="C10" s="16" t="s">
        <v>83</v>
      </c>
      <c r="D10" s="17">
        <v>7750</v>
      </c>
    </row>
    <row r="11" spans="1:4" ht="45" x14ac:dyDescent="0.3">
      <c r="A11" s="14" t="s">
        <v>11</v>
      </c>
      <c r="B11" s="15" t="s">
        <v>10</v>
      </c>
      <c r="C11" s="18" t="s">
        <v>12</v>
      </c>
      <c r="D11" s="17">
        <v>575.4</v>
      </c>
    </row>
    <row r="12" spans="1:4" ht="45" x14ac:dyDescent="0.3">
      <c r="A12" s="14" t="s">
        <v>13</v>
      </c>
      <c r="B12" s="15" t="s">
        <v>10</v>
      </c>
      <c r="C12" s="18" t="s">
        <v>14</v>
      </c>
      <c r="D12" s="17">
        <v>85.3</v>
      </c>
    </row>
    <row r="13" spans="1:4" ht="45" x14ac:dyDescent="0.3">
      <c r="A13" s="14" t="s">
        <v>15</v>
      </c>
      <c r="B13" s="15" t="s">
        <v>10</v>
      </c>
      <c r="C13" s="18" t="s">
        <v>16</v>
      </c>
      <c r="D13" s="17">
        <v>92</v>
      </c>
    </row>
    <row r="14" spans="1:4" ht="45" x14ac:dyDescent="0.3">
      <c r="A14" s="14" t="s">
        <v>17</v>
      </c>
      <c r="B14" s="15" t="s">
        <v>10</v>
      </c>
      <c r="C14" s="19" t="s">
        <v>18</v>
      </c>
      <c r="D14" s="20">
        <f>ROUND((D10-D11-D12-D13),1)</f>
        <v>6997.3</v>
      </c>
    </row>
    <row r="15" spans="1:4" ht="45" x14ac:dyDescent="0.3">
      <c r="A15" s="14" t="s">
        <v>19</v>
      </c>
      <c r="B15" s="15" t="s">
        <v>10</v>
      </c>
      <c r="C15" s="18" t="s">
        <v>20</v>
      </c>
      <c r="D15" s="17">
        <v>293.60000000000002</v>
      </c>
    </row>
    <row r="16" spans="1:4" ht="45" x14ac:dyDescent="0.3">
      <c r="A16" s="14" t="s">
        <v>21</v>
      </c>
      <c r="B16" s="15" t="s">
        <v>10</v>
      </c>
      <c r="C16" s="18" t="s">
        <v>22</v>
      </c>
      <c r="D16" s="17">
        <v>20</v>
      </c>
    </row>
    <row r="17" spans="1:4" ht="45" x14ac:dyDescent="0.3">
      <c r="A17" s="14" t="s">
        <v>23</v>
      </c>
      <c r="B17" s="15" t="s">
        <v>10</v>
      </c>
      <c r="C17" s="18" t="s">
        <v>24</v>
      </c>
      <c r="D17" s="17">
        <v>4.3</v>
      </c>
    </row>
    <row r="18" spans="1:4" ht="45" x14ac:dyDescent="0.3">
      <c r="A18" s="14" t="s">
        <v>25</v>
      </c>
      <c r="B18" s="15" t="s">
        <v>10</v>
      </c>
      <c r="C18" s="18" t="s">
        <v>26</v>
      </c>
      <c r="D18" s="17">
        <v>3.7</v>
      </c>
    </row>
    <row r="19" spans="1:4" ht="45" x14ac:dyDescent="0.3">
      <c r="A19" s="14" t="s">
        <v>27</v>
      </c>
      <c r="B19" s="15" t="s">
        <v>10</v>
      </c>
      <c r="C19" s="16" t="s">
        <v>87</v>
      </c>
      <c r="D19" s="17">
        <v>6</v>
      </c>
    </row>
    <row r="20" spans="1:4" ht="45" x14ac:dyDescent="0.3">
      <c r="A20" s="14" t="s">
        <v>28</v>
      </c>
      <c r="B20" s="15" t="s">
        <v>10</v>
      </c>
      <c r="C20" s="21" t="s">
        <v>29</v>
      </c>
      <c r="D20" s="20">
        <f>ROUND(D15-D16-D17-D18-D19,1)</f>
        <v>259.60000000000002</v>
      </c>
    </row>
    <row r="21" spans="1:4" ht="45" x14ac:dyDescent="0.3">
      <c r="A21" s="14" t="s">
        <v>30</v>
      </c>
      <c r="B21" s="15" t="s">
        <v>10</v>
      </c>
      <c r="C21" s="22" t="s">
        <v>31</v>
      </c>
      <c r="D21" s="20">
        <f>IF(ISERR(ROUND(D14/D20,1)),"",ROUND(D14/D20,1))</f>
        <v>27</v>
      </c>
    </row>
    <row r="22" spans="1:4" ht="45" x14ac:dyDescent="0.3">
      <c r="A22" s="14" t="s">
        <v>32</v>
      </c>
      <c r="B22" s="15" t="s">
        <v>33</v>
      </c>
      <c r="C22" s="16" t="s">
        <v>75</v>
      </c>
      <c r="D22" s="17">
        <v>475.1</v>
      </c>
    </row>
    <row r="23" spans="1:4" ht="45" x14ac:dyDescent="0.3">
      <c r="A23" s="14" t="s">
        <v>34</v>
      </c>
      <c r="B23" s="15" t="s">
        <v>33</v>
      </c>
      <c r="C23" s="16" t="s">
        <v>97</v>
      </c>
      <c r="D23" s="17">
        <v>2</v>
      </c>
    </row>
    <row r="24" spans="1:4" ht="45" x14ac:dyDescent="0.3">
      <c r="A24" s="14" t="s">
        <v>35</v>
      </c>
      <c r="B24" s="15" t="s">
        <v>33</v>
      </c>
      <c r="C24" s="16" t="s">
        <v>76</v>
      </c>
      <c r="D24" s="17">
        <v>3.1</v>
      </c>
    </row>
    <row r="25" spans="1:4" ht="45" x14ac:dyDescent="0.3">
      <c r="A25" s="14" t="s">
        <v>36</v>
      </c>
      <c r="B25" s="15" t="s">
        <v>33</v>
      </c>
      <c r="C25" s="16" t="s">
        <v>77</v>
      </c>
      <c r="D25" s="17">
        <v>10</v>
      </c>
    </row>
    <row r="26" spans="1:4" ht="45" x14ac:dyDescent="0.3">
      <c r="A26" s="14" t="s">
        <v>37</v>
      </c>
      <c r="B26" s="15" t="s">
        <v>33</v>
      </c>
      <c r="C26" s="21" t="s">
        <v>38</v>
      </c>
      <c r="D26" s="20">
        <f>ROUND(D22-D23-D24-D25,1)</f>
        <v>460</v>
      </c>
    </row>
    <row r="27" spans="1:4" ht="45" x14ac:dyDescent="0.3">
      <c r="A27" s="14" t="s">
        <v>39</v>
      </c>
      <c r="B27" s="15" t="s">
        <v>33</v>
      </c>
      <c r="C27" s="16" t="s">
        <v>84</v>
      </c>
      <c r="D27" s="17">
        <v>20</v>
      </c>
    </row>
    <row r="28" spans="1:4" ht="45" x14ac:dyDescent="0.3">
      <c r="A28" s="14" t="s">
        <v>40</v>
      </c>
      <c r="B28" s="15" t="s">
        <v>33</v>
      </c>
      <c r="C28" s="16" t="s">
        <v>98</v>
      </c>
      <c r="D28" s="17">
        <v>0.2</v>
      </c>
    </row>
    <row r="29" spans="1:4" ht="45" x14ac:dyDescent="0.3">
      <c r="A29" s="14" t="s">
        <v>41</v>
      </c>
      <c r="B29" s="15" t="s">
        <v>33</v>
      </c>
      <c r="C29" s="16" t="s">
        <v>86</v>
      </c>
      <c r="D29" s="17">
        <v>0.3</v>
      </c>
    </row>
    <row r="30" spans="1:4" ht="45" x14ac:dyDescent="0.3">
      <c r="A30" s="14" t="s">
        <v>42</v>
      </c>
      <c r="B30" s="15" t="s">
        <v>33</v>
      </c>
      <c r="C30" s="16" t="s">
        <v>85</v>
      </c>
      <c r="D30" s="17">
        <v>0.5</v>
      </c>
    </row>
    <row r="31" spans="1:4" ht="45" x14ac:dyDescent="0.3">
      <c r="A31" s="14" t="s">
        <v>43</v>
      </c>
      <c r="B31" s="15" t="s">
        <v>33</v>
      </c>
      <c r="C31" s="16" t="s">
        <v>87</v>
      </c>
      <c r="D31" s="17">
        <v>0.2</v>
      </c>
    </row>
    <row r="32" spans="1:4" ht="45" x14ac:dyDescent="0.3">
      <c r="A32" s="14" t="s">
        <v>44</v>
      </c>
      <c r="B32" s="15" t="s">
        <v>33</v>
      </c>
      <c r="C32" s="21" t="s">
        <v>45</v>
      </c>
      <c r="D32" s="20">
        <f>ROUND(D27-D28-D29-D30-D31,1)</f>
        <v>18.8</v>
      </c>
    </row>
    <row r="33" spans="1:4" ht="45" x14ac:dyDescent="0.3">
      <c r="A33" s="14" t="s">
        <v>46</v>
      </c>
      <c r="B33" s="15" t="s">
        <v>33</v>
      </c>
      <c r="C33" s="22" t="s">
        <v>47</v>
      </c>
      <c r="D33" s="20">
        <f>IF(ISERR(ROUND(D26/D32,1)),"",ROUND(D26/D32,1))</f>
        <v>24.5</v>
      </c>
    </row>
    <row r="34" spans="1:4" ht="30.6" x14ac:dyDescent="0.3">
      <c r="A34" s="23" t="s">
        <v>48</v>
      </c>
      <c r="B34" s="24" t="s">
        <v>49</v>
      </c>
      <c r="C34" s="18" t="s">
        <v>50</v>
      </c>
      <c r="D34" s="17">
        <f>IF(D21&gt;=D33, D26,"N/A")</f>
        <v>460</v>
      </c>
    </row>
    <row r="35" spans="1:4" ht="30.6" x14ac:dyDescent="0.3">
      <c r="A35" s="23" t="s">
        <v>51</v>
      </c>
      <c r="B35" s="24" t="s">
        <v>49</v>
      </c>
      <c r="C35" s="18" t="s">
        <v>52</v>
      </c>
      <c r="D35" s="17" t="str">
        <f>IF(D21&lt;D33,D33-D21, "N/A")</f>
        <v>N/A</v>
      </c>
    </row>
    <row r="36" spans="1:4" ht="30.6" x14ac:dyDescent="0.3">
      <c r="A36" s="23" t="s">
        <v>53</v>
      </c>
      <c r="B36" s="24" t="s">
        <v>49</v>
      </c>
      <c r="C36" s="18" t="s">
        <v>54</v>
      </c>
      <c r="D36" s="17">
        <f>D32</f>
        <v>18.8</v>
      </c>
    </row>
    <row r="37" spans="1:4" ht="31.2" x14ac:dyDescent="0.3">
      <c r="A37" s="23" t="s">
        <v>55</v>
      </c>
      <c r="B37" s="24" t="s">
        <v>49</v>
      </c>
      <c r="C37" s="22" t="s">
        <v>101</v>
      </c>
      <c r="D37" s="20" t="str">
        <f>IF(D35="N/A","N/A",ROUND(D35*D32,1))</f>
        <v>N/A</v>
      </c>
    </row>
    <row r="38" spans="1:4" ht="90.6" x14ac:dyDescent="0.3">
      <c r="A38" s="25" t="s">
        <v>56</v>
      </c>
      <c r="B38" s="26" t="s">
        <v>57</v>
      </c>
      <c r="C38" s="2" t="s">
        <v>88</v>
      </c>
      <c r="D38" s="27" t="s">
        <v>58</v>
      </c>
    </row>
    <row r="39" spans="1:4" ht="15.6" x14ac:dyDescent="0.3">
      <c r="A39" s="10" t="s">
        <v>59</v>
      </c>
      <c r="B39" s="10"/>
      <c r="C39" s="28"/>
      <c r="D39" s="28"/>
    </row>
    <row r="40" spans="1:4" ht="15.6" x14ac:dyDescent="0.3">
      <c r="A40" s="10" t="s">
        <v>60</v>
      </c>
      <c r="B40" s="10"/>
      <c r="C40" s="28"/>
      <c r="D40" s="28"/>
    </row>
    <row r="41" spans="1:4" ht="15.6" x14ac:dyDescent="0.3">
      <c r="A41" s="29" t="s">
        <v>94</v>
      </c>
      <c r="B41" s="10"/>
      <c r="C41" s="28"/>
      <c r="D41" s="28"/>
    </row>
  </sheetData>
  <dataValidations count="1">
    <dataValidation type="custom" allowBlank="1" showErrorMessage="1" errorTitle="Error" error="Only numeric values with one decimal place allowed." sqref="D10:D13 D15:D19 D27:D31 D22:D25" xr:uid="{4B97100E-747F-478C-A034-CB4BE5ED1E68}">
      <formula1>IF(ISNUMBER(D10),IF(ISERR(FIND(".",D10,1)),0,LEN(D10)-FIND(".",D10,1))&lt;2,FALSE)</formula1>
    </dataValidation>
  </dataValidations>
  <hyperlinks>
    <hyperlink ref="A3" r:id="rId1" tooltip="Traditional Independent Study Ratio Calculations Instructions for Fiscal Year 2023–24" xr:uid="{2749B00E-AEB2-4B28-BF14-BB4D29F43A1A}"/>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B1E9-116C-409B-A468-570DBD6ACA40}">
  <dimension ref="A1:D28"/>
  <sheetViews>
    <sheetView showGridLines="0" zoomScaleNormal="100" workbookViewId="0"/>
  </sheetViews>
  <sheetFormatPr defaultRowHeight="14.4" x14ac:dyDescent="0.3"/>
  <cols>
    <col min="1" max="1" width="13.5546875" customWidth="1"/>
    <col min="2" max="2" width="15.88671875" customWidth="1"/>
    <col min="3" max="3" width="85" customWidth="1"/>
    <col min="4" max="4" width="11.44140625" customWidth="1"/>
  </cols>
  <sheetData>
    <row r="1" spans="1:4" ht="22.8" x14ac:dyDescent="0.4">
      <c r="A1" s="1" t="s">
        <v>95</v>
      </c>
      <c r="B1" s="5"/>
      <c r="C1" s="5"/>
      <c r="D1" s="6"/>
    </row>
    <row r="2" spans="1:4" ht="21" x14ac:dyDescent="0.4">
      <c r="A2" s="7" t="s">
        <v>0</v>
      </c>
      <c r="B2" s="8"/>
      <c r="C2" s="8"/>
      <c r="D2" s="9"/>
    </row>
    <row r="3" spans="1:4" ht="15.6" x14ac:dyDescent="0.3">
      <c r="A3" s="4" t="s">
        <v>99</v>
      </c>
      <c r="B3" s="10"/>
      <c r="C3" s="10"/>
      <c r="D3" s="10"/>
    </row>
    <row r="4" spans="1:4" ht="18" customHeight="1" x14ac:dyDescent="0.3">
      <c r="A4" s="11" t="s">
        <v>92</v>
      </c>
      <c r="B4" s="30"/>
      <c r="C4" s="30"/>
      <c r="D4" s="30"/>
    </row>
    <row r="5" spans="1:4" ht="15.6" x14ac:dyDescent="0.3">
      <c r="A5" s="31" t="s">
        <v>61</v>
      </c>
      <c r="B5" s="32"/>
      <c r="C5" s="32"/>
      <c r="D5" s="32"/>
    </row>
    <row r="6" spans="1:4" ht="15.6" x14ac:dyDescent="0.3">
      <c r="A6" s="30" t="s">
        <v>2</v>
      </c>
      <c r="B6" s="30"/>
      <c r="C6" s="30"/>
      <c r="D6" s="30"/>
    </row>
    <row r="7" spans="1:4" ht="15.6" x14ac:dyDescent="0.3">
      <c r="A7" s="30" t="s">
        <v>3</v>
      </c>
      <c r="B7" s="30"/>
      <c r="C7" s="30"/>
      <c r="D7" s="30"/>
    </row>
    <row r="8" spans="1:4" ht="15.6" x14ac:dyDescent="0.3">
      <c r="A8" s="30" t="s">
        <v>4</v>
      </c>
      <c r="B8" s="30"/>
      <c r="C8" s="30"/>
      <c r="D8" s="30"/>
    </row>
    <row r="9" spans="1:4" ht="15.6" x14ac:dyDescent="0.3">
      <c r="A9" s="49" t="s">
        <v>5</v>
      </c>
      <c r="B9" s="49" t="s">
        <v>6</v>
      </c>
      <c r="C9" s="49" t="s">
        <v>7</v>
      </c>
      <c r="D9" s="49" t="s">
        <v>8</v>
      </c>
    </row>
    <row r="10" spans="1:4" ht="60.6" x14ac:dyDescent="0.3">
      <c r="A10" s="33" t="s">
        <v>9</v>
      </c>
      <c r="B10" s="33" t="s">
        <v>10</v>
      </c>
      <c r="C10" s="16" t="s">
        <v>74</v>
      </c>
      <c r="D10" s="34">
        <v>26.5</v>
      </c>
    </row>
    <row r="11" spans="1:4" ht="60.6" x14ac:dyDescent="0.3">
      <c r="A11" s="33" t="s">
        <v>32</v>
      </c>
      <c r="B11" s="33" t="s">
        <v>33</v>
      </c>
      <c r="C11" s="16" t="s">
        <v>82</v>
      </c>
      <c r="D11" s="34">
        <v>575.4</v>
      </c>
    </row>
    <row r="12" spans="1:4" ht="45.6" x14ac:dyDescent="0.3">
      <c r="A12" s="33" t="s">
        <v>34</v>
      </c>
      <c r="B12" s="33" t="s">
        <v>33</v>
      </c>
      <c r="C12" s="16" t="s">
        <v>97</v>
      </c>
      <c r="D12" s="34">
        <v>2</v>
      </c>
    </row>
    <row r="13" spans="1:4" ht="45.6" x14ac:dyDescent="0.3">
      <c r="A13" s="33" t="s">
        <v>35</v>
      </c>
      <c r="B13" s="33" t="s">
        <v>33</v>
      </c>
      <c r="C13" s="16" t="s">
        <v>76</v>
      </c>
      <c r="D13" s="34">
        <v>3.1</v>
      </c>
    </row>
    <row r="14" spans="1:4" ht="45.6" x14ac:dyDescent="0.3">
      <c r="A14" s="33" t="s">
        <v>36</v>
      </c>
      <c r="B14" s="33" t="s">
        <v>33</v>
      </c>
      <c r="C14" s="21" t="s">
        <v>62</v>
      </c>
      <c r="D14" s="35">
        <f>ROUND(D11-D12-D13,1)</f>
        <v>570.29999999999995</v>
      </c>
    </row>
    <row r="15" spans="1:4" ht="45.6" x14ac:dyDescent="0.3">
      <c r="A15" s="33" t="s">
        <v>39</v>
      </c>
      <c r="B15" s="33" t="s">
        <v>33</v>
      </c>
      <c r="C15" s="16" t="s">
        <v>78</v>
      </c>
      <c r="D15" s="34">
        <v>20</v>
      </c>
    </row>
    <row r="16" spans="1:4" ht="45.6" x14ac:dyDescent="0.3">
      <c r="A16" s="33" t="s">
        <v>40</v>
      </c>
      <c r="B16" s="33" t="s">
        <v>33</v>
      </c>
      <c r="C16" s="16" t="s">
        <v>98</v>
      </c>
      <c r="D16" s="34">
        <v>0.2</v>
      </c>
    </row>
    <row r="17" spans="1:4" ht="45.6" x14ac:dyDescent="0.3">
      <c r="A17" s="33" t="s">
        <v>41</v>
      </c>
      <c r="B17" s="33" t="s">
        <v>33</v>
      </c>
      <c r="C17" s="16" t="s">
        <v>89</v>
      </c>
      <c r="D17" s="34">
        <v>0.3</v>
      </c>
    </row>
    <row r="18" spans="1:4" ht="45.6" x14ac:dyDescent="0.3">
      <c r="A18" s="33" t="s">
        <v>42</v>
      </c>
      <c r="B18" s="33" t="s">
        <v>33</v>
      </c>
      <c r="C18" s="16" t="s">
        <v>87</v>
      </c>
      <c r="D18" s="34">
        <v>0.2</v>
      </c>
    </row>
    <row r="19" spans="1:4" ht="45.6" x14ac:dyDescent="0.3">
      <c r="A19" s="33" t="s">
        <v>43</v>
      </c>
      <c r="B19" s="33" t="s">
        <v>33</v>
      </c>
      <c r="C19" s="36" t="s">
        <v>63</v>
      </c>
      <c r="D19" s="35">
        <f>ROUND(D15-D16-D17-D18,1)</f>
        <v>19.3</v>
      </c>
    </row>
    <row r="20" spans="1:4" ht="46.2" x14ac:dyDescent="0.3">
      <c r="A20" s="33" t="s">
        <v>46</v>
      </c>
      <c r="B20" s="33" t="s">
        <v>33</v>
      </c>
      <c r="C20" s="22" t="s">
        <v>79</v>
      </c>
      <c r="D20" s="35">
        <f>IF(ISERR(ROUND(D14/D19,1)),"",ROUND(D14/D19,1))</f>
        <v>29.5</v>
      </c>
    </row>
    <row r="21" spans="1:4" ht="30.6" x14ac:dyDescent="0.3">
      <c r="A21" s="37" t="s">
        <v>48</v>
      </c>
      <c r="B21" s="37" t="s">
        <v>49</v>
      </c>
      <c r="C21" s="3" t="s">
        <v>64</v>
      </c>
      <c r="D21" s="34" t="str">
        <f>IF(D10&gt;=D20,D14,"N/A")</f>
        <v>N/A</v>
      </c>
    </row>
    <row r="22" spans="1:4" ht="30.6" x14ac:dyDescent="0.3">
      <c r="A22" s="37" t="s">
        <v>51</v>
      </c>
      <c r="B22" s="37" t="s">
        <v>49</v>
      </c>
      <c r="C22" s="16" t="s">
        <v>104</v>
      </c>
      <c r="D22" s="34">
        <f>IF(D10&lt;D20,D20-D10,"N/A")</f>
        <v>3</v>
      </c>
    </row>
    <row r="23" spans="1:4" ht="30.6" x14ac:dyDescent="0.3">
      <c r="A23" s="37" t="s">
        <v>53</v>
      </c>
      <c r="B23" s="37" t="s">
        <v>49</v>
      </c>
      <c r="C23" s="3" t="s">
        <v>54</v>
      </c>
      <c r="D23" s="34">
        <f>D19</f>
        <v>19.3</v>
      </c>
    </row>
    <row r="24" spans="1:4" ht="31.2" x14ac:dyDescent="0.3">
      <c r="A24" s="37" t="s">
        <v>55</v>
      </c>
      <c r="B24" s="37" t="s">
        <v>49</v>
      </c>
      <c r="C24" s="22" t="s">
        <v>102</v>
      </c>
      <c r="D24" s="35">
        <f>IF(D22="N/A","N/A",ROUND(D22*D19,1))</f>
        <v>57.9</v>
      </c>
    </row>
    <row r="25" spans="1:4" ht="120.6" x14ac:dyDescent="0.3">
      <c r="A25" s="37" t="s">
        <v>56</v>
      </c>
      <c r="B25" s="37" t="s">
        <v>57</v>
      </c>
      <c r="C25" s="3" t="s">
        <v>66</v>
      </c>
      <c r="D25" s="38" t="s">
        <v>58</v>
      </c>
    </row>
    <row r="26" spans="1:4" ht="15.6" x14ac:dyDescent="0.3">
      <c r="A26" s="30" t="s">
        <v>59</v>
      </c>
      <c r="B26" s="30"/>
      <c r="C26" s="28"/>
      <c r="D26" s="28"/>
    </row>
    <row r="27" spans="1:4" ht="15.6" x14ac:dyDescent="0.3">
      <c r="A27" s="30" t="s">
        <v>60</v>
      </c>
      <c r="B27" s="30"/>
      <c r="C27" s="28"/>
      <c r="D27" s="28"/>
    </row>
    <row r="28" spans="1:4" ht="15.6" x14ac:dyDescent="0.3">
      <c r="A28" s="29" t="s">
        <v>94</v>
      </c>
      <c r="B28" s="30"/>
      <c r="C28" s="28"/>
      <c r="D28" s="28"/>
    </row>
  </sheetData>
  <dataValidations count="1">
    <dataValidation type="custom" allowBlank="1" showErrorMessage="1" errorTitle="Error" error="Only numeric values with one decimal place allowed." sqref="D10:D13 D15:D18" xr:uid="{22297907-417F-42E8-A58B-E35EAC36A812}">
      <formula1>IF(ISNUMBER(D10),IF(ISERR(FIND(".",D10,1)),0,LEN(D10)-FIND(".",D10,1))&lt;2,FALSE)</formula1>
    </dataValidation>
  </dataValidations>
  <hyperlinks>
    <hyperlink ref="A3" r:id="rId1" tooltip="Traditional Independent Study Ratio Calculations Instructions for Fiscal Year 2023–24" xr:uid="{22D13F5F-8E06-48D1-8A25-F96A27AC8D35}"/>
  </hyperlinks>
  <pageMargins left="0.7" right="0.7" top="0.75" bottom="0.75" header="0.3" footer="0.3"/>
  <pageSetup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6C7C-E72F-4FB0-9E42-1BA2D6F1C96D}">
  <dimension ref="A1:D29"/>
  <sheetViews>
    <sheetView showGridLines="0" zoomScaleNormal="100" workbookViewId="0"/>
  </sheetViews>
  <sheetFormatPr defaultRowHeight="14.4" x14ac:dyDescent="0.3"/>
  <cols>
    <col min="1" max="1" width="13.44140625" customWidth="1"/>
    <col min="2" max="2" width="19" customWidth="1"/>
    <col min="3" max="3" width="87.6640625" customWidth="1"/>
    <col min="4" max="4" width="11.88671875" customWidth="1"/>
  </cols>
  <sheetData>
    <row r="1" spans="1:4" ht="22.8" x14ac:dyDescent="0.4">
      <c r="A1" s="1" t="s">
        <v>93</v>
      </c>
      <c r="B1" s="5"/>
      <c r="C1" s="5"/>
      <c r="D1" s="6"/>
    </row>
    <row r="2" spans="1:4" ht="21" x14ac:dyDescent="0.4">
      <c r="A2" s="7" t="s">
        <v>0</v>
      </c>
      <c r="B2" s="8"/>
      <c r="C2" s="8"/>
      <c r="D2" s="9"/>
    </row>
    <row r="3" spans="1:4" ht="15.6" x14ac:dyDescent="0.3">
      <c r="A3" s="4" t="s">
        <v>99</v>
      </c>
      <c r="B3" s="10"/>
      <c r="C3" s="10"/>
      <c r="D3" s="10"/>
    </row>
    <row r="4" spans="1:4" ht="20.399999999999999" customHeight="1" x14ac:dyDescent="0.3">
      <c r="A4" s="11" t="s">
        <v>92</v>
      </c>
      <c r="B4" s="30"/>
      <c r="C4" s="30"/>
      <c r="D4" s="30"/>
    </row>
    <row r="5" spans="1:4" ht="15.6" x14ac:dyDescent="0.3">
      <c r="A5" s="31" t="s">
        <v>61</v>
      </c>
      <c r="B5" s="32"/>
      <c r="C5" s="32"/>
      <c r="D5" s="32"/>
    </row>
    <row r="6" spans="1:4" ht="15.6" x14ac:dyDescent="0.3">
      <c r="A6" s="30" t="s">
        <v>2</v>
      </c>
      <c r="B6" s="30"/>
      <c r="C6" s="30"/>
      <c r="D6" s="30"/>
    </row>
    <row r="7" spans="1:4" ht="15.6" x14ac:dyDescent="0.3">
      <c r="A7" s="39" t="s">
        <v>67</v>
      </c>
      <c r="B7" s="30"/>
      <c r="C7" s="30"/>
      <c r="D7" s="30"/>
    </row>
    <row r="8" spans="1:4" ht="15.6" x14ac:dyDescent="0.3">
      <c r="A8" s="30" t="s">
        <v>3</v>
      </c>
      <c r="B8" s="30"/>
      <c r="C8" s="30"/>
      <c r="D8" s="30"/>
    </row>
    <row r="9" spans="1:4" ht="15.6" x14ac:dyDescent="0.3">
      <c r="A9" s="30" t="s">
        <v>4</v>
      </c>
      <c r="B9" s="30"/>
      <c r="C9" s="30"/>
      <c r="D9" s="30"/>
    </row>
    <row r="10" spans="1:4" ht="15.6" x14ac:dyDescent="0.3">
      <c r="A10" s="46" t="s">
        <v>5</v>
      </c>
      <c r="B10" s="47" t="s">
        <v>6</v>
      </c>
      <c r="C10" s="47" t="s">
        <v>7</v>
      </c>
      <c r="D10" s="48" t="s">
        <v>8</v>
      </c>
    </row>
    <row r="11" spans="1:4" ht="64.5" customHeight="1" x14ac:dyDescent="0.3">
      <c r="A11" s="40" t="s">
        <v>9</v>
      </c>
      <c r="B11" s="33" t="s">
        <v>10</v>
      </c>
      <c r="C11" s="41" t="s">
        <v>73</v>
      </c>
      <c r="D11" s="42">
        <v>26.5</v>
      </c>
    </row>
    <row r="12" spans="1:4" ht="48.9" customHeight="1" x14ac:dyDescent="0.3">
      <c r="A12" s="40" t="s">
        <v>32</v>
      </c>
      <c r="B12" s="33" t="s">
        <v>33</v>
      </c>
      <c r="C12" s="16" t="s">
        <v>81</v>
      </c>
      <c r="D12" s="42">
        <v>575.4</v>
      </c>
    </row>
    <row r="13" spans="1:4" ht="45.6" x14ac:dyDescent="0.3">
      <c r="A13" s="40" t="s">
        <v>34</v>
      </c>
      <c r="B13" s="33" t="s">
        <v>33</v>
      </c>
      <c r="C13" s="16" t="s">
        <v>90</v>
      </c>
      <c r="D13" s="42">
        <v>5.0999999999999996</v>
      </c>
    </row>
    <row r="14" spans="1:4" ht="45.6" x14ac:dyDescent="0.3">
      <c r="A14" s="40" t="s">
        <v>35</v>
      </c>
      <c r="B14" s="33" t="s">
        <v>33</v>
      </c>
      <c r="C14" s="3" t="s">
        <v>68</v>
      </c>
      <c r="D14" s="42">
        <v>0</v>
      </c>
    </row>
    <row r="15" spans="1:4" ht="45.6" x14ac:dyDescent="0.3">
      <c r="A15" s="40" t="s">
        <v>36</v>
      </c>
      <c r="B15" s="33" t="s">
        <v>33</v>
      </c>
      <c r="C15" s="21" t="s">
        <v>69</v>
      </c>
      <c r="D15" s="20">
        <f>ROUND(D12-D13-D14,1)</f>
        <v>570.29999999999995</v>
      </c>
    </row>
    <row r="16" spans="1:4" ht="45.6" x14ac:dyDescent="0.3">
      <c r="A16" s="40" t="s">
        <v>39</v>
      </c>
      <c r="B16" s="33" t="s">
        <v>33</v>
      </c>
      <c r="C16" s="16" t="s">
        <v>105</v>
      </c>
      <c r="D16" s="42">
        <v>20</v>
      </c>
    </row>
    <row r="17" spans="1:4" ht="45.6" x14ac:dyDescent="0.3">
      <c r="A17" s="40" t="s">
        <v>40</v>
      </c>
      <c r="B17" s="33" t="s">
        <v>33</v>
      </c>
      <c r="C17" s="16" t="s">
        <v>91</v>
      </c>
      <c r="D17" s="42">
        <v>0.3</v>
      </c>
    </row>
    <row r="18" spans="1:4" ht="45.6" x14ac:dyDescent="0.3">
      <c r="A18" s="40" t="s">
        <v>41</v>
      </c>
      <c r="B18" s="33" t="s">
        <v>33</v>
      </c>
      <c r="C18" s="3" t="s">
        <v>70</v>
      </c>
      <c r="D18" s="42">
        <v>0.2</v>
      </c>
    </row>
    <row r="19" spans="1:4" ht="45.6" x14ac:dyDescent="0.3">
      <c r="A19" s="40" t="s">
        <v>42</v>
      </c>
      <c r="B19" s="33" t="s">
        <v>33</v>
      </c>
      <c r="C19" s="3" t="s">
        <v>71</v>
      </c>
      <c r="D19" s="42">
        <v>0</v>
      </c>
    </row>
    <row r="20" spans="1:4" ht="45.6" x14ac:dyDescent="0.3">
      <c r="A20" s="40" t="s">
        <v>43</v>
      </c>
      <c r="B20" s="33" t="s">
        <v>33</v>
      </c>
      <c r="C20" s="43" t="s">
        <v>72</v>
      </c>
      <c r="D20" s="20">
        <f>ROUND(D16-D17-D18-D19,1)</f>
        <v>19.5</v>
      </c>
    </row>
    <row r="21" spans="1:4" ht="45.6" x14ac:dyDescent="0.3">
      <c r="A21" s="40" t="s">
        <v>46</v>
      </c>
      <c r="B21" s="33" t="s">
        <v>33</v>
      </c>
      <c r="C21" s="22" t="s">
        <v>80</v>
      </c>
      <c r="D21" s="20">
        <f>IF(ISERR(ROUND(D15/D20,1)),"",ROUND(D15/D20,1))</f>
        <v>29.2</v>
      </c>
    </row>
    <row r="22" spans="1:4" ht="30.6" x14ac:dyDescent="0.3">
      <c r="A22" s="23" t="s">
        <v>48</v>
      </c>
      <c r="B22" s="37" t="s">
        <v>49</v>
      </c>
      <c r="C22" s="3" t="s">
        <v>64</v>
      </c>
      <c r="D22" s="42" t="str">
        <f>IF(D11&gt;=D21,D15,"N/A")</f>
        <v>N/A</v>
      </c>
    </row>
    <row r="23" spans="1:4" ht="30.6" x14ac:dyDescent="0.3">
      <c r="A23" s="23" t="s">
        <v>51</v>
      </c>
      <c r="B23" s="37" t="s">
        <v>49</v>
      </c>
      <c r="C23" s="3" t="s">
        <v>65</v>
      </c>
      <c r="D23" s="42">
        <f>IF(D11&lt;D21, D21-D11, "N/A")</f>
        <v>2.6999999999999993</v>
      </c>
    </row>
    <row r="24" spans="1:4" ht="30.6" x14ac:dyDescent="0.3">
      <c r="A24" s="23" t="s">
        <v>53</v>
      </c>
      <c r="B24" s="37" t="s">
        <v>49</v>
      </c>
      <c r="C24" s="3" t="s">
        <v>54</v>
      </c>
      <c r="D24" s="42">
        <f>D20</f>
        <v>19.5</v>
      </c>
    </row>
    <row r="25" spans="1:4" ht="31.2" x14ac:dyDescent="0.3">
      <c r="A25" s="23" t="s">
        <v>55</v>
      </c>
      <c r="B25" s="37" t="s">
        <v>49</v>
      </c>
      <c r="C25" s="22" t="s">
        <v>103</v>
      </c>
      <c r="D25" s="20">
        <f>IF(D23="N/A","N/A",ROUND(D23*D20,1))</f>
        <v>52.7</v>
      </c>
    </row>
    <row r="26" spans="1:4" ht="120.6" x14ac:dyDescent="0.3">
      <c r="A26" s="25" t="s">
        <v>56</v>
      </c>
      <c r="B26" s="44" t="s">
        <v>57</v>
      </c>
      <c r="C26" s="2" t="s">
        <v>100</v>
      </c>
      <c r="D26" s="45" t="s">
        <v>58</v>
      </c>
    </row>
    <row r="27" spans="1:4" ht="15.6" x14ac:dyDescent="0.3">
      <c r="A27" s="30" t="s">
        <v>59</v>
      </c>
      <c r="B27" s="30"/>
      <c r="C27" s="28"/>
      <c r="D27" s="28"/>
    </row>
    <row r="28" spans="1:4" ht="15.6" x14ac:dyDescent="0.3">
      <c r="A28" s="30" t="s">
        <v>60</v>
      </c>
      <c r="B28" s="30"/>
      <c r="C28" s="28"/>
      <c r="D28" s="28"/>
    </row>
    <row r="29" spans="1:4" ht="15.6" x14ac:dyDescent="0.3">
      <c r="A29" s="29" t="s">
        <v>94</v>
      </c>
      <c r="B29" s="30"/>
      <c r="C29" s="28"/>
      <c r="D29" s="28"/>
    </row>
  </sheetData>
  <dataValidations count="1">
    <dataValidation type="custom" allowBlank="1" showErrorMessage="1" errorTitle="Error" error="Only numeric values with one decimal place allowed." sqref="D11:D14 D16:D19" xr:uid="{5882BABA-6BB3-4B11-9BA5-E8D6E3F8BEAE}">
      <formula1>IF(ISNUMBER(D11),IF(ISERR(FIND(".",D11,1)),0,LEN(D11)-FIND(".",D11,1))&lt;2,FALSE)</formula1>
    </dataValidation>
  </dataValidations>
  <hyperlinks>
    <hyperlink ref="A3" r:id="rId1" tooltip="Traditional Independent Study Ratio Calculations Instructions for Fiscal Year 2023–24" xr:uid="{B0E3C50D-7C50-4930-B110-B51686544C4C}"/>
  </hyperlinks>
  <pageMargins left="0.7" right="0.7" top="0.75" bottom="0.75" header="0.3" footer="0.3"/>
  <pageSetup orientation="portrait" horizontalDpi="1200" verticalDpi="120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2023–24 - Independent Study (CA Dept of Education)</dc:title>
  <dc:subject>Calculation Example for Traditional Independent Study (IS) 2023–24.</dc:subject>
  <dc:creator/>
  <cp:lastModifiedBy/>
  <dcterms:created xsi:type="dcterms:W3CDTF">2023-12-12T21:50:14Z</dcterms:created>
  <dcterms:modified xsi:type="dcterms:W3CDTF">2024-03-15T21:36:31Z</dcterms:modified>
</cp:coreProperties>
</file>